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3715" windowHeight="114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144" i="1"/>
  <c r="K144"/>
  <c r="D120"/>
  <c r="D119"/>
  <c r="D117"/>
  <c r="D115"/>
  <c r="O120"/>
  <c r="L120"/>
  <c r="K120"/>
  <c r="G120"/>
  <c r="F120"/>
  <c r="E120"/>
  <c r="S119"/>
  <c r="R119"/>
  <c r="Q119"/>
  <c r="P119"/>
  <c r="O119"/>
  <c r="N119"/>
  <c r="M119"/>
  <c r="K119"/>
  <c r="J119"/>
  <c r="H119"/>
  <c r="G119"/>
  <c r="F119"/>
  <c r="E119"/>
  <c r="L118"/>
  <c r="K118"/>
  <c r="N117"/>
  <c r="M117"/>
  <c r="L117"/>
  <c r="K117"/>
  <c r="J117"/>
  <c r="I117"/>
  <c r="H117"/>
  <c r="G117"/>
  <c r="F117"/>
  <c r="E117"/>
  <c r="S116"/>
  <c r="R116"/>
  <c r="Q116"/>
  <c r="P116"/>
  <c r="O116"/>
  <c r="N116"/>
  <c r="M116"/>
  <c r="L116"/>
  <c r="K116"/>
  <c r="J116"/>
  <c r="I116"/>
  <c r="H116"/>
  <c r="S115"/>
  <c r="R115"/>
  <c r="Q115"/>
  <c r="P115"/>
  <c r="O115"/>
  <c r="N115"/>
  <c r="M115"/>
  <c r="L115"/>
  <c r="K115"/>
  <c r="J115"/>
  <c r="I115"/>
  <c r="H115"/>
  <c r="G115"/>
  <c r="F115"/>
  <c r="E115"/>
  <c r="S114"/>
  <c r="R114"/>
  <c r="Q114"/>
  <c r="P114"/>
  <c r="O114"/>
  <c r="N114"/>
  <c r="M114"/>
  <c r="L114"/>
  <c r="K114"/>
  <c r="J114"/>
  <c r="I114"/>
  <c r="S113"/>
  <c r="R113"/>
  <c r="Q113"/>
  <c r="P113"/>
  <c r="O113"/>
  <c r="N113"/>
  <c r="M113"/>
  <c r="L113"/>
  <c r="K113"/>
  <c r="J113"/>
  <c r="I113"/>
  <c r="H113"/>
  <c r="G113"/>
  <c r="F113"/>
  <c r="E113"/>
  <c r="D113"/>
  <c r="S108"/>
  <c r="S120" s="1"/>
  <c r="R108"/>
  <c r="R120" s="1"/>
  <c r="Q108"/>
  <c r="Q120" s="1"/>
  <c r="P108"/>
  <c r="P120" s="1"/>
  <c r="N108"/>
  <c r="N120" s="1"/>
  <c r="M108"/>
  <c r="M120" s="1"/>
  <c r="J108"/>
  <c r="J120" s="1"/>
  <c r="H108"/>
  <c r="H120" s="1"/>
  <c r="L107"/>
  <c r="L119" s="1"/>
  <c r="I107"/>
  <c r="I108" s="1"/>
  <c r="I120" s="1"/>
  <c r="S49"/>
  <c r="R49"/>
  <c r="Q49"/>
  <c r="P49"/>
  <c r="O49"/>
  <c r="N49"/>
  <c r="M49"/>
  <c r="L49"/>
  <c r="K49"/>
  <c r="J49"/>
  <c r="I49"/>
  <c r="H49"/>
  <c r="G49"/>
  <c r="F49"/>
  <c r="E49"/>
  <c r="D49"/>
  <c r="S31"/>
  <c r="S40" s="1"/>
  <c r="R31"/>
  <c r="R41" s="1"/>
  <c r="L30"/>
  <c r="Q41"/>
  <c r="Q31"/>
  <c r="P31"/>
  <c r="O41"/>
  <c r="P41"/>
  <c r="N31"/>
  <c r="N41" s="1"/>
  <c r="M31"/>
  <c r="M40" s="1"/>
  <c r="K34"/>
  <c r="K39"/>
  <c r="L41"/>
  <c r="K41"/>
  <c r="L40"/>
  <c r="K40"/>
  <c r="L35"/>
  <c r="K35"/>
  <c r="L38"/>
  <c r="K38"/>
  <c r="L37"/>
  <c r="K37"/>
  <c r="L36"/>
  <c r="K36"/>
  <c r="L34"/>
  <c r="J31"/>
  <c r="J41" s="1"/>
  <c r="I30"/>
  <c r="I31" s="1"/>
  <c r="I40" s="1"/>
  <c r="H31"/>
  <c r="H41" s="1"/>
  <c r="E41"/>
  <c r="D41"/>
  <c r="G41"/>
  <c r="F41"/>
  <c r="I119" l="1"/>
  <c r="S35"/>
  <c r="S37"/>
  <c r="S41"/>
  <c r="S34"/>
  <c r="S36"/>
  <c r="R35"/>
  <c r="R37"/>
  <c r="R34"/>
  <c r="R36"/>
  <c r="R40"/>
  <c r="N34"/>
  <c r="N35"/>
  <c r="N37"/>
  <c r="M36"/>
  <c r="M35"/>
  <c r="M41"/>
  <c r="N36"/>
  <c r="N38"/>
  <c r="N40"/>
  <c r="M38"/>
  <c r="M34"/>
  <c r="M37"/>
  <c r="H34"/>
  <c r="H40"/>
  <c r="J36"/>
  <c r="H37"/>
  <c r="J38"/>
  <c r="J40"/>
  <c r="I35"/>
  <c r="H38"/>
  <c r="H36"/>
  <c r="J34"/>
  <c r="J37"/>
  <c r="J35"/>
  <c r="I38"/>
  <c r="I36"/>
  <c r="I41"/>
  <c r="I34"/>
  <c r="I37"/>
</calcChain>
</file>

<file path=xl/sharedStrings.xml><?xml version="1.0" encoding="utf-8"?>
<sst xmlns="http://schemas.openxmlformats.org/spreadsheetml/2006/main" count="80" uniqueCount="51">
  <si>
    <t>パイオニア</t>
  </si>
  <si>
    <t>ソニー</t>
  </si>
  <si>
    <t>その他</t>
  </si>
  <si>
    <t>合計</t>
  </si>
  <si>
    <t>-</t>
  </si>
  <si>
    <t>単位：千台</t>
    <rPh sb="0" eb="2">
      <t>タンイ</t>
    </rPh>
    <rPh sb="3" eb="5">
      <t>センダイ</t>
    </rPh>
    <phoneticPr fontId="2"/>
  </si>
  <si>
    <t>東芝</t>
    <rPh sb="0" eb="2">
      <t>トウシバ</t>
    </rPh>
    <phoneticPr fontId="2"/>
  </si>
  <si>
    <t>シャープ</t>
    <phoneticPr fontId="2"/>
  </si>
  <si>
    <t>三菱電機</t>
    <rPh sb="0" eb="2">
      <t>ミツビシ</t>
    </rPh>
    <rPh sb="2" eb="4">
      <t>デンキ</t>
    </rPh>
    <phoneticPr fontId="2"/>
  </si>
  <si>
    <t>↓</t>
    <phoneticPr fontId="2"/>
  </si>
  <si>
    <t>『日本マーケットシェア事典2010』P.694で数値を修正</t>
    <rPh sb="1" eb="3">
      <t>ニホン</t>
    </rPh>
    <rPh sb="11" eb="13">
      <t>ジテン</t>
    </rPh>
    <rPh sb="24" eb="26">
      <t>スウチ</t>
    </rPh>
    <rPh sb="27" eb="29">
      <t>シュウセイ</t>
    </rPh>
    <phoneticPr fontId="2"/>
  </si>
  <si>
    <t>『日本マーケットシェア事典2011』p.663で数値を修正</t>
    <rPh sb="1" eb="3">
      <t>ニホン</t>
    </rPh>
    <rPh sb="11" eb="13">
      <t>ジテン</t>
    </rPh>
    <rPh sb="24" eb="26">
      <t>スウチ</t>
    </rPh>
    <rPh sb="27" eb="29">
      <t>シュウセイ</t>
    </rPh>
    <phoneticPr fontId="2"/>
  </si>
  <si>
    <t>まだ未確認</t>
    <rPh sb="2" eb="5">
      <t>ミカクニン</t>
    </rPh>
    <phoneticPr fontId="2"/>
  </si>
  <si>
    <t>数値が大きく訂正されている</t>
    <rPh sb="0" eb="2">
      <t>スウチ</t>
    </rPh>
    <rPh sb="3" eb="4">
      <t>オオ</t>
    </rPh>
    <rPh sb="6" eb="8">
      <t>テイセイ</t>
    </rPh>
    <phoneticPr fontId="2"/>
  </si>
  <si>
    <t>前年比</t>
    <rPh sb="0" eb="3">
      <t>ゼンネンヒ</t>
    </rPh>
    <phoneticPr fontId="2"/>
  </si>
  <si>
    <t>出荷台数</t>
    <rPh sb="0" eb="2">
      <t>シュッカ</t>
    </rPh>
    <rPh sb="2" eb="4">
      <t>ダイスウニダイ</t>
    </rPh>
    <phoneticPr fontId="2"/>
  </si>
  <si>
    <t>DVDビデオの出荷台数の歴史的推移1996-2013</t>
    <rPh sb="7" eb="9">
      <t>シュッカ</t>
    </rPh>
    <rPh sb="9" eb="11">
      <t>ダイスウ</t>
    </rPh>
    <rPh sb="12" eb="15">
      <t>レキシテキ</t>
    </rPh>
    <rPh sb="15" eb="17">
      <t>スイイ</t>
    </rPh>
    <phoneticPr fontId="2"/>
  </si>
  <si>
    <t>データの出典：矢野経済研究所『日本マーケットシェア事典』各年版</t>
    <rPh sb="4" eb="6">
      <t>シュッテン</t>
    </rPh>
    <rPh sb="7" eb="9">
      <t>ヤノ</t>
    </rPh>
    <rPh sb="9" eb="11">
      <t>ケイザイ</t>
    </rPh>
    <rPh sb="11" eb="14">
      <t>ケンキュウショ</t>
    </rPh>
    <rPh sb="15" eb="17">
      <t>ニホン</t>
    </rPh>
    <rPh sb="25" eb="27">
      <t>ジテン</t>
    </rPh>
    <rPh sb="28" eb="30">
      <t>カクネン</t>
    </rPh>
    <rPh sb="30" eb="31">
      <t>バン</t>
    </rPh>
    <phoneticPr fontId="2"/>
  </si>
  <si>
    <t>単位：万台</t>
    <rPh sb="0" eb="2">
      <t>タンイ</t>
    </rPh>
    <rPh sb="3" eb="4">
      <t>マン</t>
    </rPh>
    <rPh sb="4" eb="5">
      <t>ダイ</t>
    </rPh>
    <phoneticPr fontId="2"/>
  </si>
  <si>
    <t>DVDビデオの企業別出荷台数・市場シェアの歴史的推移1996-2013</t>
    <rPh sb="10" eb="12">
      <t>シュッカ</t>
    </rPh>
    <rPh sb="12" eb="14">
      <t>ダイスウ</t>
    </rPh>
    <rPh sb="15" eb="17">
      <t>シジョウ</t>
    </rPh>
    <rPh sb="21" eb="24">
      <t>レキシテキ</t>
    </rPh>
    <rPh sb="24" eb="26">
      <t>スイイ</t>
    </rPh>
    <phoneticPr fontId="2"/>
  </si>
  <si>
    <t>単位：千台</t>
    <rPh sb="0" eb="2">
      <t>タンイ</t>
    </rPh>
    <rPh sb="3" eb="4">
      <t>セン</t>
    </rPh>
    <rPh sb="4" eb="5">
      <t>ダイ</t>
    </rPh>
    <phoneticPr fontId="2"/>
  </si>
  <si>
    <r>
      <rPr>
        <sz val="11"/>
        <color theme="1"/>
        <rFont val="ＭＳ Ｐゴシック"/>
        <family val="2"/>
        <charset val="128"/>
      </rPr>
      <t>単位：万台</t>
    </r>
    <rPh sb="0" eb="2">
      <t>タンイ</t>
    </rPh>
    <rPh sb="3" eb="4">
      <t>マン</t>
    </rPh>
    <rPh sb="4" eb="5">
      <t>ダイ</t>
    </rPh>
    <phoneticPr fontId="2"/>
  </si>
  <si>
    <r>
      <rPr>
        <sz val="11"/>
        <color theme="1"/>
        <rFont val="ＭＳ Ｐゴシック"/>
        <family val="2"/>
        <charset val="128"/>
      </rPr>
      <t>出荷台数</t>
    </r>
    <rPh sb="0" eb="2">
      <t>シュッカ</t>
    </rPh>
    <rPh sb="2" eb="4">
      <t>ダイスウニダイ</t>
    </rPh>
    <phoneticPr fontId="2"/>
  </si>
  <si>
    <t>DVDビデオの企業別出荷台数の歴史的推移1996-2013</t>
    <rPh sb="10" eb="12">
      <t>シュッカ</t>
    </rPh>
    <rPh sb="12" eb="14">
      <t>ダイスウ</t>
    </rPh>
    <rPh sb="15" eb="18">
      <t>レキシテキ</t>
    </rPh>
    <rPh sb="18" eb="20">
      <t>スイイ</t>
    </rPh>
    <phoneticPr fontId="2"/>
  </si>
  <si>
    <r>
      <rPr>
        <sz val="11"/>
        <color theme="1"/>
        <rFont val="ＭＳ Ｐゴシック"/>
        <family val="2"/>
        <charset val="128"/>
      </rPr>
      <t>ソニー</t>
    </r>
  </si>
  <si>
    <r>
      <rPr>
        <sz val="11"/>
        <color theme="1"/>
        <rFont val="ＭＳ Ｐゴシック"/>
        <family val="2"/>
        <charset val="128"/>
      </rPr>
      <t>東芝</t>
    </r>
    <rPh sb="0" eb="2">
      <t>トウシバ</t>
    </rPh>
    <phoneticPr fontId="2"/>
  </si>
  <si>
    <r>
      <rPr>
        <sz val="11"/>
        <color theme="1"/>
        <rFont val="ＭＳ Ｐゴシック"/>
        <family val="2"/>
        <charset val="128"/>
      </rPr>
      <t>パイオニア</t>
    </r>
  </si>
  <si>
    <r>
      <rPr>
        <sz val="11"/>
        <color theme="1"/>
        <rFont val="ＭＳ Ｐゴシック"/>
        <family val="2"/>
        <charset val="128"/>
      </rPr>
      <t>三菱電機</t>
    </r>
    <rPh sb="0" eb="2">
      <t>ミツビシ</t>
    </rPh>
    <rPh sb="2" eb="4">
      <t>デンキ</t>
    </rPh>
    <phoneticPr fontId="2"/>
  </si>
  <si>
    <r>
      <rPr>
        <sz val="11"/>
        <color theme="1"/>
        <rFont val="ＭＳ Ｐゴシック"/>
        <family val="2"/>
        <charset val="128"/>
      </rPr>
      <t>その他</t>
    </r>
  </si>
  <si>
    <r>
      <rPr>
        <sz val="11"/>
        <color theme="1"/>
        <rFont val="ＭＳ Ｐゴシック"/>
        <family val="2"/>
        <charset val="128"/>
      </rPr>
      <t>合計</t>
    </r>
  </si>
  <si>
    <r>
      <rPr>
        <sz val="10"/>
        <color theme="1"/>
        <rFont val="ＭＳ Ｐゴシック"/>
        <family val="2"/>
        <charset val="128"/>
      </rPr>
      <t>ソニー</t>
    </r>
  </si>
  <si>
    <r>
      <rPr>
        <sz val="10"/>
        <color theme="1"/>
        <rFont val="ＭＳ Ｐゴシック"/>
        <family val="2"/>
        <charset val="128"/>
      </rPr>
      <t>東芝</t>
    </r>
    <rPh sb="0" eb="2">
      <t>トウシバ</t>
    </rPh>
    <phoneticPr fontId="2"/>
  </si>
  <si>
    <r>
      <rPr>
        <sz val="10"/>
        <color theme="1"/>
        <rFont val="ＭＳ Ｐゴシック"/>
        <family val="2"/>
        <charset val="128"/>
      </rPr>
      <t>パイオニア</t>
    </r>
  </si>
  <si>
    <r>
      <rPr>
        <sz val="10"/>
        <color theme="1"/>
        <rFont val="ＭＳ Ｐゴシック"/>
        <family val="2"/>
        <charset val="128"/>
      </rPr>
      <t>三菱電機</t>
    </r>
    <rPh sb="0" eb="2">
      <t>ミツビシ</t>
    </rPh>
    <rPh sb="2" eb="4">
      <t>デンキ</t>
    </rPh>
    <phoneticPr fontId="2"/>
  </si>
  <si>
    <r>
      <rPr>
        <sz val="10"/>
        <color theme="1"/>
        <rFont val="ＭＳ Ｐゴシック"/>
        <family val="2"/>
        <charset val="128"/>
      </rPr>
      <t>その他</t>
    </r>
  </si>
  <si>
    <r>
      <rPr>
        <sz val="10"/>
        <color theme="1"/>
        <rFont val="ＭＳ Ｐゴシック"/>
        <family val="2"/>
        <charset val="128"/>
      </rPr>
      <t>合計</t>
    </r>
  </si>
  <si>
    <r>
      <rPr>
        <sz val="9"/>
        <color theme="1"/>
        <rFont val="ＭＳ Ｐゴシック"/>
        <family val="2"/>
        <charset val="128"/>
      </rPr>
      <t>単位：万台</t>
    </r>
    <rPh sb="0" eb="2">
      <t>タンイ</t>
    </rPh>
    <rPh sb="3" eb="4">
      <t>マン</t>
    </rPh>
    <rPh sb="4" eb="5">
      <t>ダイ</t>
    </rPh>
    <phoneticPr fontId="2"/>
  </si>
  <si>
    <r>
      <rPr>
        <sz val="9"/>
        <color theme="1"/>
        <rFont val="ＭＳ Ｐゴシック"/>
        <family val="2"/>
        <charset val="128"/>
      </rPr>
      <t>パナソニック（松下電器産業）</t>
    </r>
  </si>
  <si>
    <r>
      <rPr>
        <sz val="9"/>
        <color theme="1"/>
        <rFont val="ＭＳ Ｐゴシック"/>
        <family val="2"/>
        <charset val="128"/>
      </rPr>
      <t>シャープ</t>
    </r>
  </si>
  <si>
    <r>
      <rPr>
        <sz val="9"/>
        <color theme="1"/>
        <rFont val="ＭＳ Ｐゴシック"/>
        <family val="2"/>
        <charset val="128"/>
      </rPr>
      <t>ソニー</t>
    </r>
  </si>
  <si>
    <r>
      <rPr>
        <sz val="9"/>
        <color theme="1"/>
        <rFont val="ＭＳ Ｐゴシック"/>
        <family val="2"/>
        <charset val="128"/>
      </rPr>
      <t>東芝</t>
    </r>
    <rPh sb="0" eb="2">
      <t>トウシバ</t>
    </rPh>
    <phoneticPr fontId="2"/>
  </si>
  <si>
    <r>
      <rPr>
        <sz val="9"/>
        <color theme="1"/>
        <rFont val="ＭＳ Ｐゴシック"/>
        <family val="2"/>
        <charset val="128"/>
      </rPr>
      <t>パイオニア</t>
    </r>
  </si>
  <si>
    <r>
      <rPr>
        <sz val="9"/>
        <color theme="1"/>
        <rFont val="ＭＳ Ｐゴシック"/>
        <family val="2"/>
        <charset val="128"/>
      </rPr>
      <t>三菱電機</t>
    </r>
    <rPh sb="0" eb="2">
      <t>ミツビシ</t>
    </rPh>
    <rPh sb="2" eb="4">
      <t>デンキ</t>
    </rPh>
    <phoneticPr fontId="2"/>
  </si>
  <si>
    <r>
      <rPr>
        <sz val="9"/>
        <color theme="1"/>
        <rFont val="ＭＳ Ｐゴシック"/>
        <family val="2"/>
        <charset val="128"/>
      </rPr>
      <t>その他</t>
    </r>
  </si>
  <si>
    <r>
      <rPr>
        <sz val="9"/>
        <color theme="1"/>
        <rFont val="ＭＳ Ｐゴシック"/>
        <family val="2"/>
        <charset val="128"/>
      </rPr>
      <t>合計</t>
    </r>
  </si>
  <si>
    <t>パナソニック</t>
    <phoneticPr fontId="2"/>
  </si>
  <si>
    <r>
      <rPr>
        <sz val="11"/>
        <color theme="1"/>
        <rFont val="ＭＳ Ｐゴシック"/>
        <family val="2"/>
        <charset val="128"/>
      </rPr>
      <t>パナソニック（松下電器産業）</t>
    </r>
    <phoneticPr fontId="2"/>
  </si>
  <si>
    <r>
      <rPr>
        <sz val="11"/>
        <color theme="1"/>
        <rFont val="ＭＳ Ｐゴシック"/>
        <family val="2"/>
        <charset val="128"/>
      </rPr>
      <t>シャープ</t>
    </r>
    <phoneticPr fontId="2"/>
  </si>
  <si>
    <r>
      <rPr>
        <sz val="10"/>
        <color theme="1"/>
        <rFont val="ＭＳ Ｐゴシック"/>
        <family val="2"/>
        <charset val="128"/>
      </rPr>
      <t>パナソニック（松下電器産業）</t>
    </r>
    <phoneticPr fontId="2"/>
  </si>
  <si>
    <r>
      <rPr>
        <sz val="10"/>
        <color theme="1"/>
        <rFont val="ＭＳ Ｐゴシック"/>
        <family val="2"/>
        <charset val="128"/>
      </rPr>
      <t>シャープ</t>
    </r>
    <phoneticPr fontId="2"/>
  </si>
  <si>
    <t>パナソニック</t>
    <phoneticPr fontId="2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</si>
</sst>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_ 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Ｐゴシック"/>
      <family val="2"/>
      <charset val="128"/>
    </font>
    <font>
      <sz val="9"/>
      <color theme="1"/>
      <name val="Times New Roman"/>
      <family val="1"/>
    </font>
    <font>
      <sz val="9"/>
      <color theme="1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" fontId="0" fillId="0" borderId="0" xfId="0" applyNumberFormat="1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38" fontId="0" fillId="2" borderId="0" xfId="1" applyFont="1" applyFill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177" fontId="8" fillId="0" borderId="0" xfId="0" applyNumberFormat="1" applyFont="1">
      <alignment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38" fontId="6" fillId="0" borderId="1" xfId="1" applyFont="1" applyBorder="1">
      <alignment vertical="center"/>
    </xf>
    <xf numFmtId="3" fontId="6" fillId="0" borderId="1" xfId="0" applyNumberFormat="1" applyFont="1" applyBorder="1">
      <alignment vertical="center"/>
    </xf>
    <xf numFmtId="38" fontId="6" fillId="2" borderId="1" xfId="1" applyFont="1" applyFill="1" applyBorder="1">
      <alignment vertical="center"/>
    </xf>
    <xf numFmtId="0" fontId="10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9" fontId="0" fillId="0" borderId="1" xfId="0" applyNumberForma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6924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view3D>
      <c:rAngAx val="1"/>
    </c:view3D>
    <c:plotArea>
      <c:layout/>
      <c:bar3DChart>
        <c:barDir val="bar"/>
        <c:grouping val="percentStacked"/>
        <c:ser>
          <c:idx val="0"/>
          <c:order val="0"/>
          <c:tx>
            <c:strRef>
              <c:f>Sheet1!$C$45</c:f>
              <c:strCache>
                <c:ptCount val="1"/>
                <c:pt idx="0">
                  <c:v>パナソニック</c:v>
                </c:pt>
              </c:strCache>
            </c:strRef>
          </c:tx>
          <c:spPr>
            <a:solidFill>
              <a:srgbClr val="F69240"/>
            </a:solidFill>
          </c:spPr>
          <c:dLbls>
            <c:showVal val="1"/>
          </c:dLbls>
          <c:cat>
            <c:numRef>
              <c:f>Sheet1!$D$44:$S$44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Sheet1!$D$45:$S$45</c:f>
              <c:numCache>
                <c:formatCode>0%</c:formatCode>
                <c:ptCount val="16"/>
                <c:pt idx="0">
                  <c:v>0.2510460251046025</c:v>
                </c:pt>
                <c:pt idx="1">
                  <c:v>0.25773195876288657</c:v>
                </c:pt>
                <c:pt idx="2">
                  <c:v>0.22600000000000001</c:v>
                </c:pt>
                <c:pt idx="3">
                  <c:v>0.216</c:v>
                </c:pt>
                <c:pt idx="4">
                  <c:v>0.20005918910920389</c:v>
                </c:pt>
                <c:pt idx="5">
                  <c:v>0.3843197540353574</c:v>
                </c:pt>
                <c:pt idx="6">
                  <c:v>0.20718232044198895</c:v>
                </c:pt>
                <c:pt idx="7">
                  <c:v>0.21099999999999999</c:v>
                </c:pt>
                <c:pt idx="8">
                  <c:v>0.21915037086985839</c:v>
                </c:pt>
                <c:pt idx="9">
                  <c:v>0.25289017341040465</c:v>
                </c:pt>
                <c:pt idx="10">
                  <c:v>0.28285465622280243</c:v>
                </c:pt>
                <c:pt idx="11">
                  <c:v>0.374</c:v>
                </c:pt>
                <c:pt idx="12">
                  <c:v>0.35899999999999999</c:v>
                </c:pt>
                <c:pt idx="13">
                  <c:v>0.43099999999999999</c:v>
                </c:pt>
                <c:pt idx="14">
                  <c:v>0.431924882629108</c:v>
                </c:pt>
                <c:pt idx="15">
                  <c:v>0.43157894736842106</c:v>
                </c:pt>
              </c:numCache>
            </c:numRef>
          </c:val>
        </c:ser>
        <c:ser>
          <c:idx val="1"/>
          <c:order val="1"/>
          <c:tx>
            <c:strRef>
              <c:f>Sheet1!$C$46</c:f>
              <c:strCache>
                <c:ptCount val="1"/>
                <c:pt idx="0">
                  <c:v>シャープ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showVal val="1"/>
          </c:dLbls>
          <c:cat>
            <c:numRef>
              <c:f>Sheet1!$D$44:$S$44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Sheet1!$D$46:$S$46</c:f>
              <c:numCache>
                <c:formatCode>0%</c:formatCode>
                <c:ptCount val="16"/>
                <c:pt idx="5">
                  <c:v>5.764796310530361E-2</c:v>
                </c:pt>
                <c:pt idx="6">
                  <c:v>0.10359116022099447</c:v>
                </c:pt>
                <c:pt idx="7">
                  <c:v>0.12619181155356141</c:v>
                </c:pt>
                <c:pt idx="8">
                  <c:v>0.11800404585300067</c:v>
                </c:pt>
                <c:pt idx="9">
                  <c:v>0.18063583815028902</c:v>
                </c:pt>
                <c:pt idx="10">
                  <c:v>0.23933855526544823</c:v>
                </c:pt>
                <c:pt idx="11">
                  <c:v>0.30599999999999999</c:v>
                </c:pt>
                <c:pt idx="12">
                  <c:v>0.31900000000000001</c:v>
                </c:pt>
                <c:pt idx="13">
                  <c:v>0.33400000000000002</c:v>
                </c:pt>
                <c:pt idx="14">
                  <c:v>0.3380281690140845</c:v>
                </c:pt>
                <c:pt idx="15">
                  <c:v>0.33684210526315789</c:v>
                </c:pt>
              </c:numCache>
            </c:numRef>
          </c:val>
        </c:ser>
        <c:ser>
          <c:idx val="2"/>
          <c:order val="2"/>
          <c:tx>
            <c:strRef>
              <c:f>Sheet1!$C$47</c:f>
              <c:strCache>
                <c:ptCount val="1"/>
                <c:pt idx="0">
                  <c:v>ソニー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showVal val="1"/>
          </c:dLbls>
          <c:cat>
            <c:numRef>
              <c:f>Sheet1!$D$44:$S$44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Sheet1!$D$47:$S$47</c:f>
              <c:numCache>
                <c:formatCode>0%</c:formatCode>
                <c:ptCount val="16"/>
                <c:pt idx="0">
                  <c:v>0.20920502092050208</c:v>
                </c:pt>
                <c:pt idx="1">
                  <c:v>0.20618556701030927</c:v>
                </c:pt>
                <c:pt idx="2">
                  <c:v>0.17899999999999999</c:v>
                </c:pt>
                <c:pt idx="3">
                  <c:v>0.21</c:v>
                </c:pt>
                <c:pt idx="4">
                  <c:v>0.17993489197987569</c:v>
                </c:pt>
                <c:pt idx="5">
                  <c:v>8.6471944657955421E-2</c:v>
                </c:pt>
                <c:pt idx="6">
                  <c:v>0.16574585635359115</c:v>
                </c:pt>
                <c:pt idx="7">
                  <c:v>0.19629837352776219</c:v>
                </c:pt>
                <c:pt idx="8">
                  <c:v>0.21072151045178691</c:v>
                </c:pt>
                <c:pt idx="9">
                  <c:v>0.23482658959537572</c:v>
                </c:pt>
                <c:pt idx="10">
                  <c:v>0.10879025239338555</c:v>
                </c:pt>
                <c:pt idx="11">
                  <c:v>0.13600000000000001</c:v>
                </c:pt>
                <c:pt idx="12">
                  <c:v>0.16</c:v>
                </c:pt>
                <c:pt idx="13">
                  <c:v>0.113</c:v>
                </c:pt>
                <c:pt idx="14">
                  <c:v>0.11267605633802817</c:v>
                </c:pt>
                <c:pt idx="15">
                  <c:v>0.10526315789473684</c:v>
                </c:pt>
              </c:numCache>
            </c:numRef>
          </c:val>
        </c:ser>
        <c:ser>
          <c:idx val="3"/>
          <c:order val="3"/>
          <c:tx>
            <c:strRef>
              <c:f>Sheet1!$C$48</c:f>
              <c:strCache>
                <c:ptCount val="1"/>
                <c:pt idx="0">
                  <c:v>東芝</c:v>
                </c:pt>
              </c:strCache>
            </c:strRef>
          </c:tx>
          <c:dLbls>
            <c:showVal val="1"/>
          </c:dLbls>
          <c:cat>
            <c:numRef>
              <c:f>Sheet1!$D$44:$S$44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Sheet1!$D$48:$S$48</c:f>
              <c:numCache>
                <c:formatCode>0%</c:formatCode>
                <c:ptCount val="16"/>
                <c:pt idx="4">
                  <c:v>0.11837821840781296</c:v>
                </c:pt>
                <c:pt idx="5">
                  <c:v>0.17294388931591084</c:v>
                </c:pt>
                <c:pt idx="6">
                  <c:v>0.15193370165745856</c:v>
                </c:pt>
                <c:pt idx="7">
                  <c:v>0.14021312394840157</c:v>
                </c:pt>
                <c:pt idx="8">
                  <c:v>0.13486176668914363</c:v>
                </c:pt>
                <c:pt idx="9">
                  <c:v>5.4190751445086706E-2</c:v>
                </c:pt>
                <c:pt idx="10">
                  <c:v>0.13054830287206268</c:v>
                </c:pt>
                <c:pt idx="11">
                  <c:v>0.11899999999999999</c:v>
                </c:pt>
                <c:pt idx="12">
                  <c:v>0.108</c:v>
                </c:pt>
                <c:pt idx="13">
                  <c:v>6.5000000000000002E-2</c:v>
                </c:pt>
                <c:pt idx="14">
                  <c:v>6.5727699530516437E-2</c:v>
                </c:pt>
                <c:pt idx="15">
                  <c:v>6.3157894736842107E-2</c:v>
                </c:pt>
              </c:numCache>
            </c:numRef>
          </c:val>
        </c:ser>
        <c:ser>
          <c:idx val="4"/>
          <c:order val="4"/>
          <c:tx>
            <c:strRef>
              <c:f>Sheet1!$C$49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Sheet1!$D$44:$S$44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Sheet1!$D$49:$S$49</c:f>
              <c:numCache>
                <c:formatCode>0%</c:formatCode>
                <c:ptCount val="16"/>
                <c:pt idx="0">
                  <c:v>0.53974895397489542</c:v>
                </c:pt>
                <c:pt idx="1">
                  <c:v>0.53608247422680422</c:v>
                </c:pt>
                <c:pt idx="2">
                  <c:v>0.59499999999999997</c:v>
                </c:pt>
                <c:pt idx="3">
                  <c:v>0.57400000000000007</c:v>
                </c:pt>
                <c:pt idx="4">
                  <c:v>0.50162770050310745</c:v>
                </c:pt>
                <c:pt idx="5">
                  <c:v>0.29861644888547267</c:v>
                </c:pt>
                <c:pt idx="6">
                  <c:v>0.37154696132596687</c:v>
                </c:pt>
                <c:pt idx="7">
                  <c:v>0.32629669097027481</c:v>
                </c:pt>
                <c:pt idx="8">
                  <c:v>0.31726230613621043</c:v>
                </c:pt>
                <c:pt idx="9">
                  <c:v>0.2774566473988439</c:v>
                </c:pt>
                <c:pt idx="10">
                  <c:v>0.23846823324630118</c:v>
                </c:pt>
                <c:pt idx="11">
                  <c:v>6.5000000000000058E-2</c:v>
                </c:pt>
                <c:pt idx="12">
                  <c:v>5.4000000000000048E-2</c:v>
                </c:pt>
                <c:pt idx="13">
                  <c:v>5.699999999999994E-2</c:v>
                </c:pt>
                <c:pt idx="14">
                  <c:v>5.164319248826299E-2</c:v>
                </c:pt>
                <c:pt idx="15">
                  <c:v>6.3157894736842191E-2</c:v>
                </c:pt>
              </c:numCache>
            </c:numRef>
          </c:val>
        </c:ser>
        <c:shape val="box"/>
        <c:axId val="102846848"/>
        <c:axId val="102848384"/>
        <c:axId val="0"/>
      </c:bar3DChart>
      <c:catAx>
        <c:axId val="102846848"/>
        <c:scaling>
          <c:orientation val="maxMin"/>
        </c:scaling>
        <c:axPos val="l"/>
        <c:numFmt formatCode="General" sourceLinked="1"/>
        <c:tickLblPos val="nextTo"/>
        <c:crossAx val="102848384"/>
        <c:crosses val="autoZero"/>
        <c:auto val="1"/>
        <c:lblAlgn val="ctr"/>
        <c:lblOffset val="100"/>
      </c:catAx>
      <c:valAx>
        <c:axId val="102848384"/>
        <c:scaling>
          <c:orientation val="minMax"/>
        </c:scaling>
        <c:axPos val="t"/>
        <c:majorGridlines/>
        <c:numFmt formatCode="0%" sourceLinked="1"/>
        <c:tickLblPos val="nextTo"/>
        <c:crossAx val="102846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GB" altLang="ja-JP"/>
              <a:t>DVD</a:t>
            </a:r>
            <a:r>
              <a:rPr lang="ja-JP" altLang="en-US"/>
              <a:t>ビデオの出荷台数の歴史的推移</a:t>
            </a:r>
            <a:r>
              <a:rPr lang="en-US" altLang="ja-JP"/>
              <a:t>1996-2013</a:t>
            </a:r>
            <a:endParaRPr lang="ja-JP" alt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Sheet1!$C$5</c:f>
              <c:strCache>
                <c:ptCount val="1"/>
                <c:pt idx="0">
                  <c:v>出荷台数</c:v>
                </c:pt>
              </c:strCache>
            </c:strRef>
          </c:tx>
          <c:dLbls>
            <c:dLblPos val="t"/>
            <c:showVal val="1"/>
          </c:dLbls>
          <c:cat>
            <c:numRef>
              <c:f>Sheet1!$D$4:$U$4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Sheet1!$D$5:$U$5</c:f>
              <c:numCache>
                <c:formatCode>0_ </c:formatCode>
                <c:ptCount val="18"/>
                <c:pt idx="0">
                  <c:v>5</c:v>
                </c:pt>
                <c:pt idx="1">
                  <c:v>14.8</c:v>
                </c:pt>
                <c:pt idx="2">
                  <c:v>23.9</c:v>
                </c:pt>
                <c:pt idx="3">
                  <c:v>38.799999999999997</c:v>
                </c:pt>
                <c:pt idx="4">
                  <c:v>84</c:v>
                </c:pt>
                <c:pt idx="5">
                  <c:v>170.9</c:v>
                </c:pt>
                <c:pt idx="6">
                  <c:v>337.9</c:v>
                </c:pt>
                <c:pt idx="7">
                  <c:v>520.4</c:v>
                </c:pt>
                <c:pt idx="8">
                  <c:v>720.4</c:v>
                </c:pt>
                <c:pt idx="9">
                  <c:v>713.2</c:v>
                </c:pt>
                <c:pt idx="10">
                  <c:v>593.20000000000005</c:v>
                </c:pt>
                <c:pt idx="11">
                  <c:v>553.6</c:v>
                </c:pt>
                <c:pt idx="12">
                  <c:v>429.6</c:v>
                </c:pt>
                <c:pt idx="13">
                  <c:v>293.89999999999998</c:v>
                </c:pt>
                <c:pt idx="14">
                  <c:v>250.6</c:v>
                </c:pt>
                <c:pt idx="15">
                  <c:v>185.6</c:v>
                </c:pt>
                <c:pt idx="16">
                  <c:v>106.5</c:v>
                </c:pt>
                <c:pt idx="17">
                  <c:v>95</c:v>
                </c:pt>
              </c:numCache>
            </c:numRef>
          </c:val>
        </c:ser>
        <c:marker val="1"/>
        <c:axId val="102872576"/>
        <c:axId val="102874112"/>
      </c:lineChart>
      <c:catAx>
        <c:axId val="102872576"/>
        <c:scaling>
          <c:orientation val="minMax"/>
        </c:scaling>
        <c:axPos val="b"/>
        <c:majorGridlines/>
        <c:numFmt formatCode="General" sourceLinked="1"/>
        <c:tickLblPos val="nextTo"/>
        <c:crossAx val="102874112"/>
        <c:crosses val="autoZero"/>
        <c:auto val="1"/>
        <c:lblAlgn val="ctr"/>
        <c:lblOffset val="100"/>
      </c:catAx>
      <c:valAx>
        <c:axId val="102874112"/>
        <c:scaling>
          <c:orientation val="minMax"/>
        </c:scaling>
        <c:axPos val="l"/>
        <c:majorGridlines/>
        <c:numFmt formatCode="0_ " sourceLinked="1"/>
        <c:tickLblPos val="nextTo"/>
        <c:crossAx val="1028725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view3D>
      <c:rAngAx val="1"/>
    </c:view3D>
    <c:plotArea>
      <c:layout>
        <c:manualLayout>
          <c:layoutTarget val="inner"/>
          <c:xMode val="edge"/>
          <c:yMode val="edge"/>
          <c:x val="4.6654198345688722E-2"/>
          <c:y val="3.3437835297778419E-2"/>
          <c:w val="0.93299867637027301"/>
          <c:h val="0.91662479314903922"/>
        </c:manualLayout>
      </c:layout>
      <c:bar3DChart>
        <c:barDir val="bar"/>
        <c:grouping val="stacked"/>
        <c:ser>
          <c:idx val="0"/>
          <c:order val="0"/>
          <c:tx>
            <c:strRef>
              <c:f>Sheet1!$C$139</c:f>
              <c:strCache>
                <c:ptCount val="1"/>
                <c:pt idx="0">
                  <c:v>パナソニック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ja-JP"/>
              </a:p>
            </c:txPr>
            <c:showVal val="1"/>
          </c:dLbls>
          <c:cat>
            <c:numRef>
              <c:f>Sheet1!$D$138:$S$138</c:f>
              <c:numCache>
                <c:formatCode>0_ 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Sheet1!$D$139:$S$139</c:f>
              <c:numCache>
                <c:formatCode>0_ </c:formatCode>
                <c:ptCount val="16"/>
                <c:pt idx="0">
                  <c:v>6</c:v>
                </c:pt>
                <c:pt idx="1">
                  <c:v>10</c:v>
                </c:pt>
                <c:pt idx="2">
                  <c:v>19</c:v>
                </c:pt>
                <c:pt idx="3">
                  <c:v>36.9</c:v>
                </c:pt>
                <c:pt idx="4">
                  <c:v>67.599999999999994</c:v>
                </c:pt>
                <c:pt idx="5">
                  <c:v>200</c:v>
                </c:pt>
                <c:pt idx="6">
                  <c:v>150</c:v>
                </c:pt>
                <c:pt idx="7">
                  <c:v>150</c:v>
                </c:pt>
                <c:pt idx="8">
                  <c:v>130</c:v>
                </c:pt>
                <c:pt idx="9">
                  <c:v>140</c:v>
                </c:pt>
                <c:pt idx="10">
                  <c:v>130</c:v>
                </c:pt>
                <c:pt idx="11">
                  <c:v>110</c:v>
                </c:pt>
                <c:pt idx="12">
                  <c:v>90</c:v>
                </c:pt>
                <c:pt idx="13">
                  <c:v>80</c:v>
                </c:pt>
                <c:pt idx="14">
                  <c:v>46</c:v>
                </c:pt>
                <c:pt idx="15">
                  <c:v>41</c:v>
                </c:pt>
              </c:numCache>
            </c:numRef>
          </c:val>
        </c:ser>
        <c:ser>
          <c:idx val="1"/>
          <c:order val="1"/>
          <c:tx>
            <c:strRef>
              <c:f>Sheet1!$C$140</c:f>
              <c:strCache>
                <c:ptCount val="1"/>
                <c:pt idx="0">
                  <c:v>シャープ</c:v>
                </c:pt>
              </c:strCache>
            </c:strRef>
          </c:tx>
          <c:dLbls>
            <c:showVal val="1"/>
          </c:dLbls>
          <c:cat>
            <c:numRef>
              <c:f>Sheet1!$D$138:$S$138</c:f>
              <c:numCache>
                <c:formatCode>0_ 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Sheet1!$D$140:$S$140</c:f>
              <c:numCache>
                <c:formatCode>0_ </c:formatCode>
                <c:ptCount val="16"/>
                <c:pt idx="5">
                  <c:v>30</c:v>
                </c:pt>
                <c:pt idx="6">
                  <c:v>75</c:v>
                </c:pt>
                <c:pt idx="7">
                  <c:v>90</c:v>
                </c:pt>
                <c:pt idx="8">
                  <c:v>70</c:v>
                </c:pt>
                <c:pt idx="9">
                  <c:v>100</c:v>
                </c:pt>
                <c:pt idx="10">
                  <c:v>110</c:v>
                </c:pt>
                <c:pt idx="11">
                  <c:v>90</c:v>
                </c:pt>
                <c:pt idx="12">
                  <c:v>80</c:v>
                </c:pt>
                <c:pt idx="13">
                  <c:v>62</c:v>
                </c:pt>
                <c:pt idx="14">
                  <c:v>36</c:v>
                </c:pt>
                <c:pt idx="15">
                  <c:v>32</c:v>
                </c:pt>
              </c:numCache>
            </c:numRef>
          </c:val>
        </c:ser>
        <c:ser>
          <c:idx val="2"/>
          <c:order val="2"/>
          <c:tx>
            <c:strRef>
              <c:f>Sheet1!$C$141</c:f>
              <c:strCache>
                <c:ptCount val="1"/>
                <c:pt idx="0">
                  <c:v>ソニー</c:v>
                </c:pt>
              </c:strCache>
            </c:strRef>
          </c:tx>
          <c:dLbls>
            <c:showVal val="1"/>
          </c:dLbls>
          <c:cat>
            <c:numRef>
              <c:f>Sheet1!$D$138:$S$138</c:f>
              <c:numCache>
                <c:formatCode>0_ 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Sheet1!$D$141:$S$141</c:f>
              <c:numCache>
                <c:formatCode>0_ </c:formatCode>
                <c:ptCount val="16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35.9</c:v>
                </c:pt>
                <c:pt idx="4">
                  <c:v>60.8</c:v>
                </c:pt>
                <c:pt idx="5">
                  <c:v>45</c:v>
                </c:pt>
                <c:pt idx="6">
                  <c:v>120</c:v>
                </c:pt>
                <c:pt idx="7">
                  <c:v>140</c:v>
                </c:pt>
                <c:pt idx="8">
                  <c:v>125</c:v>
                </c:pt>
                <c:pt idx="9">
                  <c:v>130</c:v>
                </c:pt>
                <c:pt idx="10">
                  <c:v>50</c:v>
                </c:pt>
                <c:pt idx="11">
                  <c:v>40</c:v>
                </c:pt>
                <c:pt idx="12">
                  <c:v>40</c:v>
                </c:pt>
                <c:pt idx="13">
                  <c:v>21</c:v>
                </c:pt>
                <c:pt idx="14">
                  <c:v>12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Sheet1!$C$142</c:f>
              <c:strCache>
                <c:ptCount val="1"/>
                <c:pt idx="0">
                  <c:v>東芝</c:v>
                </c:pt>
              </c:strCache>
            </c:strRef>
          </c:tx>
          <c:dLbls>
            <c:showVal val="1"/>
          </c:dLbls>
          <c:cat>
            <c:numRef>
              <c:f>Sheet1!$D$138:$S$138</c:f>
              <c:numCache>
                <c:formatCode>0_ 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Sheet1!$D$142:$S$142</c:f>
              <c:numCache>
                <c:formatCode>0_ </c:formatCode>
                <c:ptCount val="16"/>
                <c:pt idx="4">
                  <c:v>40</c:v>
                </c:pt>
                <c:pt idx="5">
                  <c:v>90</c:v>
                </c:pt>
                <c:pt idx="6">
                  <c:v>110</c:v>
                </c:pt>
                <c:pt idx="7">
                  <c:v>100</c:v>
                </c:pt>
                <c:pt idx="8">
                  <c:v>80</c:v>
                </c:pt>
                <c:pt idx="9">
                  <c:v>30</c:v>
                </c:pt>
                <c:pt idx="10">
                  <c:v>60</c:v>
                </c:pt>
                <c:pt idx="11">
                  <c:v>35</c:v>
                </c:pt>
                <c:pt idx="12">
                  <c:v>27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</c:numCache>
            </c:numRef>
          </c:val>
        </c:ser>
        <c:ser>
          <c:idx val="4"/>
          <c:order val="4"/>
          <c:tx>
            <c:strRef>
              <c:f>Sheet1!$C$143</c:f>
              <c:strCache>
                <c:ptCount val="1"/>
                <c:pt idx="0">
                  <c:v>パイオニア</c:v>
                </c:pt>
              </c:strCache>
            </c:strRef>
          </c:tx>
          <c:dLbls>
            <c:showVal val="1"/>
          </c:dLbls>
          <c:cat>
            <c:numRef>
              <c:f>Sheet1!$D$138:$S$138</c:f>
              <c:numCache>
                <c:formatCode>0_ 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Sheet1!$D$143:$S$143</c:f>
              <c:numCache>
                <c:formatCode>0_ </c:formatCode>
                <c:ptCount val="16"/>
                <c:pt idx="0">
                  <c:v>11</c:v>
                </c:pt>
                <c:pt idx="1">
                  <c:v>16</c:v>
                </c:pt>
                <c:pt idx="2">
                  <c:v>31</c:v>
                </c:pt>
                <c:pt idx="3">
                  <c:v>48.7</c:v>
                </c:pt>
                <c:pt idx="4">
                  <c:v>84.5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80</c:v>
                </c:pt>
                <c:pt idx="9">
                  <c:v>50</c:v>
                </c:pt>
                <c:pt idx="10">
                  <c:v>30</c:v>
                </c:pt>
              </c:numCache>
            </c:numRef>
          </c:val>
        </c:ser>
        <c:ser>
          <c:idx val="5"/>
          <c:order val="5"/>
          <c:tx>
            <c:strRef>
              <c:f>Sheet1!$C$144</c:f>
              <c:strCache>
                <c:ptCount val="1"/>
                <c:pt idx="0">
                  <c:v>その他</c:v>
                </c:pt>
              </c:strCache>
            </c:strRef>
          </c:tx>
          <c:dLbls>
            <c:showVal val="1"/>
          </c:dLbls>
          <c:cat>
            <c:numRef>
              <c:f>Sheet1!$D$138:$S$138</c:f>
              <c:numCache>
                <c:formatCode>0_ 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Sheet1!$D$144:$S$144</c:f>
              <c:numCache>
                <c:formatCode>0_ </c:formatCode>
                <c:ptCount val="16"/>
                <c:pt idx="0">
                  <c:v>1.9</c:v>
                </c:pt>
                <c:pt idx="1">
                  <c:v>4.8</c:v>
                </c:pt>
                <c:pt idx="2">
                  <c:v>19</c:v>
                </c:pt>
                <c:pt idx="3">
                  <c:v>49.4</c:v>
                </c:pt>
                <c:pt idx="4">
                  <c:v>85</c:v>
                </c:pt>
                <c:pt idx="5">
                  <c:v>55.4</c:v>
                </c:pt>
                <c:pt idx="6">
                  <c:v>169</c:v>
                </c:pt>
                <c:pt idx="7">
                  <c:v>138.19999999999999</c:v>
                </c:pt>
                <c:pt idx="8">
                  <c:v>108.2</c:v>
                </c:pt>
                <c:pt idx="9">
                  <c:v>103.6</c:v>
                </c:pt>
                <c:pt idx="10">
                  <c:v>79.599999999999994</c:v>
                </c:pt>
                <c:pt idx="11">
                  <c:v>18.899999999999999</c:v>
                </c:pt>
                <c:pt idx="12">
                  <c:v>13.6</c:v>
                </c:pt>
                <c:pt idx="13">
                  <c:v>10.6</c:v>
                </c:pt>
                <c:pt idx="14">
                  <c:v>5.5</c:v>
                </c:pt>
                <c:pt idx="15">
                  <c:v>6</c:v>
                </c:pt>
              </c:numCache>
            </c:numRef>
          </c:val>
        </c:ser>
        <c:shape val="box"/>
        <c:axId val="111520768"/>
        <c:axId val="111578112"/>
        <c:axId val="0"/>
      </c:bar3DChart>
      <c:catAx>
        <c:axId val="111520768"/>
        <c:scaling>
          <c:orientation val="maxMin"/>
        </c:scaling>
        <c:axPos val="l"/>
        <c:numFmt formatCode="0_ " sourceLinked="1"/>
        <c:tickLblPos val="nextTo"/>
        <c:crossAx val="111578112"/>
        <c:crosses val="autoZero"/>
        <c:auto val="1"/>
        <c:lblAlgn val="ctr"/>
        <c:lblOffset val="100"/>
      </c:catAx>
      <c:valAx>
        <c:axId val="111578112"/>
        <c:scaling>
          <c:orientation val="minMax"/>
        </c:scaling>
        <c:axPos val="t"/>
        <c:majorGridlines/>
        <c:numFmt formatCode="0_ " sourceLinked="1"/>
        <c:tickLblPos val="nextTo"/>
        <c:crossAx val="111520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35103744562049"/>
          <c:y val="9.8268950362410151E-2"/>
          <c:w val="0.12499654410668545"/>
          <c:h val="0.25802698731082208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666749</xdr:colOff>
      <xdr:row>50</xdr:row>
      <xdr:rowOff>104775</xdr:rowOff>
    </xdr:from>
    <xdr:to>
      <xdr:col>12</xdr:col>
      <xdr:colOff>219075</xdr:colOff>
      <xdr:row>87</xdr:row>
      <xdr:rowOff>152401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504825</xdr:colOff>
      <xdr:row>50</xdr:row>
      <xdr:rowOff>161924</xdr:rowOff>
    </xdr:from>
    <xdr:to>
      <xdr:col>24</xdr:col>
      <xdr:colOff>428625</xdr:colOff>
      <xdr:row>74</xdr:row>
      <xdr:rowOff>57149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104776</xdr:colOff>
      <xdr:row>146</xdr:row>
      <xdr:rowOff>123823</xdr:rowOff>
    </xdr:from>
    <xdr:to>
      <xdr:col>17</xdr:col>
      <xdr:colOff>514351</xdr:colOff>
      <xdr:row>183</xdr:row>
      <xdr:rowOff>104775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U145"/>
  <sheetViews>
    <sheetView tabSelected="1" topLeftCell="A154" workbookViewId="0">
      <selection activeCell="P79" sqref="P79"/>
    </sheetView>
  </sheetViews>
  <sheetFormatPr defaultRowHeight="13.5"/>
  <cols>
    <col min="3" max="3" width="13" bestFit="1" customWidth="1"/>
    <col min="5" max="5" width="9.875" bestFit="1" customWidth="1"/>
  </cols>
  <sheetData>
    <row r="2" spans="3:21">
      <c r="C2" s="5" t="s">
        <v>16</v>
      </c>
    </row>
    <row r="3" spans="3:21" ht="15">
      <c r="C3" s="8" t="s">
        <v>21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3:21" ht="15">
      <c r="C4" s="8"/>
      <c r="D4" s="9">
        <v>1996</v>
      </c>
      <c r="E4" s="9">
        <v>1997</v>
      </c>
      <c r="F4" s="9">
        <v>1998</v>
      </c>
      <c r="G4" s="9">
        <v>1999</v>
      </c>
      <c r="H4" s="9">
        <v>2000</v>
      </c>
      <c r="I4" s="9">
        <v>2001</v>
      </c>
      <c r="J4" s="9">
        <v>2002</v>
      </c>
      <c r="K4" s="9">
        <v>2003</v>
      </c>
      <c r="L4" s="9">
        <v>2004</v>
      </c>
      <c r="M4" s="9">
        <v>2005</v>
      </c>
      <c r="N4" s="9">
        <v>2006</v>
      </c>
      <c r="O4" s="9">
        <v>2007</v>
      </c>
      <c r="P4" s="9">
        <v>2008</v>
      </c>
      <c r="Q4" s="9">
        <v>2009</v>
      </c>
      <c r="R4" s="9">
        <v>2010</v>
      </c>
      <c r="S4" s="9">
        <v>2011</v>
      </c>
      <c r="T4" s="9">
        <v>2012</v>
      </c>
      <c r="U4" s="9">
        <v>2013</v>
      </c>
    </row>
    <row r="5" spans="3:21" ht="15">
      <c r="C5" s="9" t="s">
        <v>22</v>
      </c>
      <c r="D5" s="10">
        <v>5</v>
      </c>
      <c r="E5" s="10">
        <v>14.8</v>
      </c>
      <c r="F5" s="10">
        <v>23.9</v>
      </c>
      <c r="G5" s="10">
        <v>38.799999999999997</v>
      </c>
      <c r="H5" s="10">
        <v>84</v>
      </c>
      <c r="I5" s="10">
        <v>170.9</v>
      </c>
      <c r="J5" s="10">
        <v>337.9</v>
      </c>
      <c r="K5" s="10">
        <v>520.4</v>
      </c>
      <c r="L5" s="10">
        <v>720.4</v>
      </c>
      <c r="M5" s="10">
        <v>713.2</v>
      </c>
      <c r="N5" s="10">
        <v>593.20000000000005</v>
      </c>
      <c r="O5" s="10">
        <v>553.6</v>
      </c>
      <c r="P5" s="10">
        <v>429.6</v>
      </c>
      <c r="Q5" s="10">
        <v>293.89999999999998</v>
      </c>
      <c r="R5" s="10">
        <v>250.6</v>
      </c>
      <c r="S5" s="10">
        <v>185.6</v>
      </c>
      <c r="T5" s="10">
        <v>106.5</v>
      </c>
      <c r="U5" s="10">
        <v>95</v>
      </c>
    </row>
    <row r="6" spans="3:21">
      <c r="C6" t="s">
        <v>14</v>
      </c>
      <c r="D6" s="2" t="s">
        <v>4</v>
      </c>
      <c r="E6" s="2">
        <v>2.96</v>
      </c>
      <c r="F6" s="2">
        <v>1.615</v>
      </c>
      <c r="G6" s="2">
        <v>1.623</v>
      </c>
      <c r="H6" s="2">
        <v>2.165</v>
      </c>
      <c r="I6" s="2">
        <v>2.0350000000000001</v>
      </c>
      <c r="J6" s="2">
        <v>1.9770000000000001</v>
      </c>
      <c r="K6" s="2">
        <v>1.54</v>
      </c>
      <c r="L6" s="2">
        <v>1.391</v>
      </c>
      <c r="M6" s="2"/>
      <c r="N6" s="2">
        <v>0.83199999999999996</v>
      </c>
      <c r="O6" s="2">
        <v>0.93300000000000005</v>
      </c>
      <c r="P6" s="2">
        <v>0.77600000000000002</v>
      </c>
      <c r="Q6" s="2">
        <v>0.68400000000000005</v>
      </c>
      <c r="R6" s="2">
        <v>0.85299999999999998</v>
      </c>
      <c r="S6" s="2">
        <v>0.74099999999999999</v>
      </c>
      <c r="T6" s="2">
        <v>0.57399999999999995</v>
      </c>
      <c r="U6" s="2">
        <v>0.89200000000000002</v>
      </c>
    </row>
    <row r="7" spans="3:21">
      <c r="E7" s="3"/>
    </row>
    <row r="8" spans="3:21">
      <c r="E8" s="3"/>
    </row>
    <row r="9" spans="3:21">
      <c r="C9" t="s">
        <v>17</v>
      </c>
      <c r="D9" s="1"/>
      <c r="E9" s="3"/>
    </row>
    <row r="10" spans="3:21">
      <c r="E10" s="3"/>
    </row>
    <row r="11" spans="3:21">
      <c r="C11" t="s">
        <v>20</v>
      </c>
    </row>
    <row r="12" spans="3:21">
      <c r="D12">
        <v>1996</v>
      </c>
      <c r="E12">
        <v>1997</v>
      </c>
      <c r="F12">
        <v>1998</v>
      </c>
      <c r="G12">
        <v>1999</v>
      </c>
      <c r="H12">
        <v>2000</v>
      </c>
      <c r="I12">
        <v>2001</v>
      </c>
      <c r="J12">
        <v>2002</v>
      </c>
      <c r="K12">
        <v>2003</v>
      </c>
      <c r="L12">
        <v>2004</v>
      </c>
      <c r="M12">
        <v>2005</v>
      </c>
      <c r="N12">
        <v>2006</v>
      </c>
      <c r="O12">
        <v>2007</v>
      </c>
      <c r="P12">
        <v>2008</v>
      </c>
      <c r="Q12">
        <v>2009</v>
      </c>
      <c r="R12">
        <v>2010</v>
      </c>
      <c r="S12">
        <v>2011</v>
      </c>
      <c r="T12">
        <v>2012</v>
      </c>
      <c r="U12">
        <v>2013</v>
      </c>
    </row>
    <row r="13" spans="3:21">
      <c r="C13" t="s">
        <v>15</v>
      </c>
      <c r="D13" s="6">
        <v>50</v>
      </c>
      <c r="E13" s="6">
        <v>148</v>
      </c>
      <c r="F13" s="6">
        <v>239</v>
      </c>
      <c r="G13" s="6">
        <v>388</v>
      </c>
      <c r="H13" s="6">
        <v>840</v>
      </c>
      <c r="I13" s="6">
        <v>1709</v>
      </c>
      <c r="J13" s="6">
        <v>3379</v>
      </c>
      <c r="K13" s="6">
        <v>5204</v>
      </c>
      <c r="L13" s="6">
        <v>7204</v>
      </c>
      <c r="M13" s="6">
        <v>7132</v>
      </c>
      <c r="N13" s="6">
        <v>5932</v>
      </c>
      <c r="O13" s="6">
        <v>5536</v>
      </c>
      <c r="P13" s="6">
        <v>4296</v>
      </c>
      <c r="Q13" s="6">
        <v>2939</v>
      </c>
      <c r="R13" s="6">
        <v>2506</v>
      </c>
      <c r="S13" s="6">
        <v>1856</v>
      </c>
      <c r="T13" s="6">
        <v>1065</v>
      </c>
      <c r="U13" s="6">
        <v>950</v>
      </c>
    </row>
    <row r="14" spans="3:21">
      <c r="C14" t="s">
        <v>14</v>
      </c>
      <c r="D14" s="2" t="s">
        <v>4</v>
      </c>
      <c r="E14" s="2">
        <v>2.96</v>
      </c>
      <c r="F14" s="2">
        <v>1.615</v>
      </c>
      <c r="G14" s="2">
        <v>1.623</v>
      </c>
      <c r="H14" s="2">
        <v>2.165</v>
      </c>
      <c r="I14" s="2">
        <v>2.0350000000000001</v>
      </c>
      <c r="J14" s="2">
        <v>1.9770000000000001</v>
      </c>
      <c r="K14" s="2">
        <v>1.54</v>
      </c>
      <c r="L14" s="2">
        <v>1.391</v>
      </c>
      <c r="M14" s="2"/>
      <c r="N14" s="2">
        <v>0.83199999999999996</v>
      </c>
      <c r="O14" s="2">
        <v>0.93300000000000005</v>
      </c>
      <c r="P14" s="2">
        <v>0.77600000000000002</v>
      </c>
      <c r="Q14" s="2">
        <v>0.68400000000000005</v>
      </c>
      <c r="R14" s="2">
        <v>0.85299999999999998</v>
      </c>
      <c r="S14" s="2">
        <v>0.74099999999999999</v>
      </c>
      <c r="T14" s="2">
        <v>0.57399999999999995</v>
      </c>
      <c r="U14" s="2">
        <v>0.89200000000000002</v>
      </c>
    </row>
    <row r="15" spans="3:21">
      <c r="E15" s="3"/>
      <c r="N15" s="5"/>
    </row>
    <row r="16" spans="3:21">
      <c r="E16" s="3"/>
      <c r="N16" s="5"/>
    </row>
    <row r="17" spans="3:19">
      <c r="E17" s="3"/>
      <c r="N17" s="5"/>
    </row>
    <row r="18" spans="3:19">
      <c r="E18" s="3"/>
      <c r="N18" s="5" t="s">
        <v>13</v>
      </c>
    </row>
    <row r="19" spans="3:19">
      <c r="C19" s="5" t="s">
        <v>19</v>
      </c>
      <c r="L19" s="5" t="s">
        <v>12</v>
      </c>
      <c r="N19" t="s">
        <v>10</v>
      </c>
      <c r="O19" t="s">
        <v>11</v>
      </c>
    </row>
    <row r="20" spans="3:19">
      <c r="N20" t="s">
        <v>9</v>
      </c>
      <c r="O20" t="s">
        <v>9</v>
      </c>
    </row>
    <row r="21" spans="3:19">
      <c r="C21" t="s">
        <v>5</v>
      </c>
      <c r="L21" s="4">
        <v>6000</v>
      </c>
      <c r="N21" s="4">
        <v>4500</v>
      </c>
    </row>
    <row r="23" spans="3:19">
      <c r="C23" s="11"/>
      <c r="D23" s="18">
        <v>1998</v>
      </c>
      <c r="E23" s="18">
        <v>1999</v>
      </c>
      <c r="F23" s="18">
        <v>2000</v>
      </c>
      <c r="G23" s="18">
        <v>2001</v>
      </c>
      <c r="H23" s="18">
        <v>2002</v>
      </c>
      <c r="I23" s="18">
        <v>2003</v>
      </c>
      <c r="J23" s="18">
        <v>2004</v>
      </c>
      <c r="K23" s="18">
        <v>2005</v>
      </c>
      <c r="L23" s="18">
        <v>2006</v>
      </c>
      <c r="M23" s="18">
        <v>2007</v>
      </c>
      <c r="N23" s="18">
        <v>2008</v>
      </c>
      <c r="O23" s="18">
        <v>2009</v>
      </c>
      <c r="P23" s="18">
        <v>2010</v>
      </c>
      <c r="Q23" s="18">
        <v>2011</v>
      </c>
      <c r="R23" s="18">
        <v>2012</v>
      </c>
      <c r="S23" s="18">
        <v>2013</v>
      </c>
    </row>
    <row r="24" spans="3:19">
      <c r="C24" s="23" t="s">
        <v>50</v>
      </c>
      <c r="D24" s="20">
        <v>60</v>
      </c>
      <c r="E24" s="20">
        <v>100</v>
      </c>
      <c r="F24" s="20">
        <v>190</v>
      </c>
      <c r="G24" s="20">
        <v>369</v>
      </c>
      <c r="H24" s="20">
        <v>676</v>
      </c>
      <c r="I24" s="20">
        <v>2000</v>
      </c>
      <c r="J24" s="20">
        <v>1500</v>
      </c>
      <c r="K24" s="20">
        <v>1500</v>
      </c>
      <c r="L24" s="20">
        <v>1300</v>
      </c>
      <c r="M24" s="20">
        <v>1400</v>
      </c>
      <c r="N24" s="20">
        <v>1300</v>
      </c>
      <c r="O24" s="21">
        <v>1100</v>
      </c>
      <c r="P24" s="19">
        <v>900</v>
      </c>
      <c r="Q24" s="20">
        <v>800</v>
      </c>
      <c r="R24" s="20">
        <v>460</v>
      </c>
      <c r="S24" s="20">
        <v>410</v>
      </c>
    </row>
    <row r="25" spans="3:19">
      <c r="C25" s="19" t="s">
        <v>7</v>
      </c>
      <c r="D25" s="20"/>
      <c r="E25" s="20"/>
      <c r="F25" s="20"/>
      <c r="G25" s="20"/>
      <c r="H25" s="20"/>
      <c r="I25" s="20">
        <v>300</v>
      </c>
      <c r="J25" s="20">
        <v>750</v>
      </c>
      <c r="K25" s="20">
        <v>900</v>
      </c>
      <c r="L25" s="20">
        <v>700</v>
      </c>
      <c r="M25" s="20">
        <v>1000</v>
      </c>
      <c r="N25" s="20">
        <v>1100</v>
      </c>
      <c r="O25" s="19">
        <v>900</v>
      </c>
      <c r="P25" s="19">
        <v>800</v>
      </c>
      <c r="Q25" s="20">
        <v>620</v>
      </c>
      <c r="R25" s="20">
        <v>360</v>
      </c>
      <c r="S25" s="20">
        <v>320</v>
      </c>
    </row>
    <row r="26" spans="3:19">
      <c r="C26" s="19" t="s">
        <v>1</v>
      </c>
      <c r="D26" s="20">
        <v>50</v>
      </c>
      <c r="E26" s="20">
        <v>80</v>
      </c>
      <c r="F26" s="20">
        <v>150</v>
      </c>
      <c r="G26" s="20">
        <v>359</v>
      </c>
      <c r="H26" s="20">
        <v>608</v>
      </c>
      <c r="I26" s="20">
        <v>450</v>
      </c>
      <c r="J26" s="20">
        <v>1200</v>
      </c>
      <c r="K26" s="20">
        <v>1400</v>
      </c>
      <c r="L26" s="20">
        <v>1250</v>
      </c>
      <c r="M26" s="20">
        <v>1300</v>
      </c>
      <c r="N26" s="20">
        <v>500</v>
      </c>
      <c r="O26" s="19">
        <v>400</v>
      </c>
      <c r="P26" s="19">
        <v>400</v>
      </c>
      <c r="Q26" s="20">
        <v>210</v>
      </c>
      <c r="R26" s="20">
        <v>120</v>
      </c>
      <c r="S26" s="20">
        <v>100</v>
      </c>
    </row>
    <row r="27" spans="3:19">
      <c r="C27" s="19" t="s">
        <v>6</v>
      </c>
      <c r="D27" s="20"/>
      <c r="E27" s="20"/>
      <c r="F27" s="20"/>
      <c r="G27" s="20"/>
      <c r="H27" s="20">
        <v>400</v>
      </c>
      <c r="I27" s="20">
        <v>900</v>
      </c>
      <c r="J27" s="20">
        <v>1100</v>
      </c>
      <c r="K27" s="20">
        <v>1000</v>
      </c>
      <c r="L27" s="20">
        <v>800</v>
      </c>
      <c r="M27" s="20">
        <v>300</v>
      </c>
      <c r="N27" s="20">
        <v>600</v>
      </c>
      <c r="O27" s="19">
        <v>350</v>
      </c>
      <c r="P27" s="19">
        <v>270</v>
      </c>
      <c r="Q27" s="20">
        <v>120</v>
      </c>
      <c r="R27" s="20">
        <v>70</v>
      </c>
      <c r="S27" s="20">
        <v>60</v>
      </c>
    </row>
    <row r="28" spans="3:19">
      <c r="C28" s="19" t="s">
        <v>0</v>
      </c>
      <c r="D28" s="20">
        <v>110</v>
      </c>
      <c r="E28" s="20">
        <v>160</v>
      </c>
      <c r="F28" s="20">
        <v>310</v>
      </c>
      <c r="G28" s="20">
        <v>487</v>
      </c>
      <c r="H28" s="20">
        <v>845</v>
      </c>
      <c r="I28" s="20">
        <v>1000</v>
      </c>
      <c r="J28" s="20">
        <v>1000</v>
      </c>
      <c r="K28" s="20">
        <v>950</v>
      </c>
      <c r="L28" s="20">
        <v>800</v>
      </c>
      <c r="M28" s="20">
        <v>500</v>
      </c>
      <c r="N28" s="20">
        <v>300</v>
      </c>
      <c r="O28" s="19"/>
      <c r="P28" s="20"/>
      <c r="Q28" s="20"/>
      <c r="R28" s="20"/>
      <c r="S28" s="20"/>
    </row>
    <row r="29" spans="3:19">
      <c r="C29" s="19" t="s">
        <v>8</v>
      </c>
      <c r="D29" s="20"/>
      <c r="E29" s="20"/>
      <c r="F29" s="20"/>
      <c r="G29" s="20"/>
      <c r="H29" s="20"/>
      <c r="I29" s="20"/>
      <c r="J29" s="20"/>
      <c r="K29" s="20">
        <v>700</v>
      </c>
      <c r="L29" s="20">
        <v>600</v>
      </c>
      <c r="M29" s="20"/>
      <c r="N29" s="20"/>
      <c r="O29" s="21"/>
      <c r="P29" s="20"/>
      <c r="Q29" s="20"/>
      <c r="R29" s="20"/>
      <c r="S29" s="20"/>
    </row>
    <row r="30" spans="3:19">
      <c r="C30" s="19" t="s">
        <v>2</v>
      </c>
      <c r="D30" s="20">
        <v>19</v>
      </c>
      <c r="E30" s="20">
        <v>48</v>
      </c>
      <c r="F30" s="20">
        <v>190</v>
      </c>
      <c r="G30" s="20">
        <v>494</v>
      </c>
      <c r="H30" s="20">
        <v>850</v>
      </c>
      <c r="I30" s="20">
        <f>854-I25</f>
        <v>554</v>
      </c>
      <c r="J30" s="20">
        <v>1690</v>
      </c>
      <c r="K30" s="20">
        <v>682</v>
      </c>
      <c r="L30" s="20">
        <f>550-(6000-5932)</f>
        <v>482</v>
      </c>
      <c r="M30" s="20">
        <v>1036</v>
      </c>
      <c r="N30" s="20">
        <v>796</v>
      </c>
      <c r="O30" s="19">
        <v>189</v>
      </c>
      <c r="P30" s="19">
        <v>136</v>
      </c>
      <c r="Q30" s="20">
        <v>106</v>
      </c>
      <c r="R30" s="20">
        <v>55</v>
      </c>
      <c r="S30" s="20">
        <v>60</v>
      </c>
    </row>
    <row r="31" spans="3:19">
      <c r="C31" s="19" t="s">
        <v>3</v>
      </c>
      <c r="D31" s="20">
        <v>239</v>
      </c>
      <c r="E31" s="20">
        <v>388</v>
      </c>
      <c r="F31" s="20">
        <v>840</v>
      </c>
      <c r="G31" s="20">
        <v>1709</v>
      </c>
      <c r="H31" s="20">
        <f>SUM(H24:H30)</f>
        <v>3379</v>
      </c>
      <c r="I31" s="20">
        <f>SUM(I24:I30)</f>
        <v>5204</v>
      </c>
      <c r="J31" s="20">
        <f>SUM(J24:J30)</f>
        <v>7240</v>
      </c>
      <c r="K31" s="20">
        <v>7132</v>
      </c>
      <c r="L31" s="22">
        <v>5932</v>
      </c>
      <c r="M31" s="20">
        <f>SUM(M24:M30)</f>
        <v>5536</v>
      </c>
      <c r="N31" s="22">
        <f>SUM(N24:N30)</f>
        <v>4596</v>
      </c>
      <c r="O31" s="21">
        <v>2939</v>
      </c>
      <c r="P31" s="19">
        <f>SUM(P24:P30)</f>
        <v>2506</v>
      </c>
      <c r="Q31" s="19">
        <f>SUM(Q24:Q30)</f>
        <v>1856</v>
      </c>
      <c r="R31" s="19">
        <f>SUM(R24:R30)</f>
        <v>1065</v>
      </c>
      <c r="S31" s="19">
        <f>SUM(S24:S30)</f>
        <v>950</v>
      </c>
    </row>
    <row r="33" spans="3:21">
      <c r="D33" s="19">
        <v>1998</v>
      </c>
      <c r="E33" s="19">
        <v>1999</v>
      </c>
      <c r="F33" s="19">
        <v>2000</v>
      </c>
      <c r="G33" s="19">
        <v>2001</v>
      </c>
      <c r="H33" s="19">
        <v>2002</v>
      </c>
      <c r="I33" s="18">
        <v>2003</v>
      </c>
      <c r="J33" s="18">
        <v>2004</v>
      </c>
      <c r="K33" s="18">
        <v>2005</v>
      </c>
      <c r="L33" s="18">
        <v>2006</v>
      </c>
      <c r="M33" s="18">
        <v>2007</v>
      </c>
      <c r="N33" s="18">
        <v>2008</v>
      </c>
      <c r="O33" s="18">
        <v>2009</v>
      </c>
      <c r="P33" s="18">
        <v>2010</v>
      </c>
      <c r="Q33" s="18">
        <v>2011</v>
      </c>
      <c r="R33" s="18">
        <v>2012</v>
      </c>
      <c r="S33" s="18">
        <v>2013</v>
      </c>
    </row>
    <row r="34" spans="3:21">
      <c r="C34" s="23" t="s">
        <v>50</v>
      </c>
      <c r="D34" s="24">
        <v>0.2510460251046025</v>
      </c>
      <c r="E34" s="24">
        <v>0.25773195876288657</v>
      </c>
      <c r="F34" s="24">
        <v>0.22600000000000001</v>
      </c>
      <c r="G34" s="24">
        <v>0.216</v>
      </c>
      <c r="H34" s="24">
        <f>+H24/H$31</f>
        <v>0.20005918910920389</v>
      </c>
      <c r="I34" s="24">
        <f>+I24/I$31</f>
        <v>0.3843197540353574</v>
      </c>
      <c r="J34" s="24">
        <f>+J24/J$31</f>
        <v>0.20718232044198895</v>
      </c>
      <c r="K34" s="24">
        <f>ROUNDUP(+K24/K$31*1000,0)/1000</f>
        <v>0.21099999999999999</v>
      </c>
      <c r="L34" s="24">
        <f t="shared" ref="L34:N38" si="0">+L24/L$31</f>
        <v>0.21915037086985839</v>
      </c>
      <c r="M34" s="24">
        <f t="shared" si="0"/>
        <v>0.25289017341040465</v>
      </c>
      <c r="N34" s="24">
        <f t="shared" si="0"/>
        <v>0.28285465622280243</v>
      </c>
      <c r="O34" s="24">
        <v>0.374</v>
      </c>
      <c r="P34" s="24">
        <v>0.35899999999999999</v>
      </c>
      <c r="Q34" s="24">
        <v>0.43099999999999999</v>
      </c>
      <c r="R34" s="24">
        <f t="shared" ref="R34:S37" si="1">+R24/R$31</f>
        <v>0.431924882629108</v>
      </c>
      <c r="S34" s="24">
        <f t="shared" si="1"/>
        <v>0.43157894736842106</v>
      </c>
    </row>
    <row r="35" spans="3:21">
      <c r="C35" s="25" t="s">
        <v>7</v>
      </c>
      <c r="D35" s="24"/>
      <c r="E35" s="24"/>
      <c r="F35" s="24"/>
      <c r="G35" s="24"/>
      <c r="H35" s="24"/>
      <c r="I35" s="24">
        <f t="shared" ref="I35:K38" si="2">+I25/I$31</f>
        <v>5.764796310530361E-2</v>
      </c>
      <c r="J35" s="24">
        <f t="shared" si="2"/>
        <v>0.10359116022099447</v>
      </c>
      <c r="K35" s="24">
        <f t="shared" si="2"/>
        <v>0.12619181155356141</v>
      </c>
      <c r="L35" s="24">
        <f t="shared" si="0"/>
        <v>0.11800404585300067</v>
      </c>
      <c r="M35" s="24">
        <f t="shared" si="0"/>
        <v>0.18063583815028902</v>
      </c>
      <c r="N35" s="24">
        <f t="shared" si="0"/>
        <v>0.23933855526544823</v>
      </c>
      <c r="O35" s="24">
        <v>0.30599999999999999</v>
      </c>
      <c r="P35" s="24">
        <v>0.31900000000000001</v>
      </c>
      <c r="Q35" s="24">
        <v>0.33400000000000002</v>
      </c>
      <c r="R35" s="24">
        <f t="shared" si="1"/>
        <v>0.3380281690140845</v>
      </c>
      <c r="S35" s="24">
        <f t="shared" si="1"/>
        <v>0.33684210526315789</v>
      </c>
    </row>
    <row r="36" spans="3:21">
      <c r="C36" s="25" t="s">
        <v>1</v>
      </c>
      <c r="D36" s="24">
        <v>0.20920502092050208</v>
      </c>
      <c r="E36" s="24">
        <v>0.20618556701030927</v>
      </c>
      <c r="F36" s="24">
        <v>0.17899999999999999</v>
      </c>
      <c r="G36" s="24">
        <v>0.21</v>
      </c>
      <c r="H36" s="24">
        <f>+H26/H$31</f>
        <v>0.17993489197987569</v>
      </c>
      <c r="I36" s="24">
        <f t="shared" si="2"/>
        <v>8.6471944657955421E-2</v>
      </c>
      <c r="J36" s="24">
        <f t="shared" si="2"/>
        <v>0.16574585635359115</v>
      </c>
      <c r="K36" s="24">
        <f t="shared" si="2"/>
        <v>0.19629837352776219</v>
      </c>
      <c r="L36" s="24">
        <f t="shared" si="0"/>
        <v>0.21072151045178691</v>
      </c>
      <c r="M36" s="24">
        <f t="shared" si="0"/>
        <v>0.23482658959537572</v>
      </c>
      <c r="N36" s="24">
        <f t="shared" si="0"/>
        <v>0.10879025239338555</v>
      </c>
      <c r="O36" s="24">
        <v>0.13600000000000001</v>
      </c>
      <c r="P36" s="24">
        <v>0.16</v>
      </c>
      <c r="Q36" s="24">
        <v>0.113</v>
      </c>
      <c r="R36" s="24">
        <f t="shared" si="1"/>
        <v>0.11267605633802817</v>
      </c>
      <c r="S36" s="24">
        <f t="shared" si="1"/>
        <v>0.10526315789473684</v>
      </c>
    </row>
    <row r="37" spans="3:21">
      <c r="C37" s="25" t="s">
        <v>6</v>
      </c>
      <c r="D37" s="24"/>
      <c r="E37" s="24"/>
      <c r="F37" s="24"/>
      <c r="G37" s="24"/>
      <c r="H37" s="24">
        <f>+H27/H$31</f>
        <v>0.11837821840781296</v>
      </c>
      <c r="I37" s="24">
        <f t="shared" si="2"/>
        <v>0.17294388931591084</v>
      </c>
      <c r="J37" s="24">
        <f t="shared" si="2"/>
        <v>0.15193370165745856</v>
      </c>
      <c r="K37" s="24">
        <f t="shared" si="2"/>
        <v>0.14021312394840157</v>
      </c>
      <c r="L37" s="24">
        <f t="shared" si="0"/>
        <v>0.13486176668914363</v>
      </c>
      <c r="M37" s="24">
        <f t="shared" si="0"/>
        <v>5.4190751445086706E-2</v>
      </c>
      <c r="N37" s="24">
        <f t="shared" si="0"/>
        <v>0.13054830287206268</v>
      </c>
      <c r="O37" s="24">
        <v>0.11899999999999999</v>
      </c>
      <c r="P37" s="24">
        <v>0.108</v>
      </c>
      <c r="Q37" s="24">
        <v>6.5000000000000002E-2</v>
      </c>
      <c r="R37" s="24">
        <f t="shared" si="1"/>
        <v>6.5727699530516437E-2</v>
      </c>
      <c r="S37" s="24">
        <f t="shared" si="1"/>
        <v>6.3157894736842107E-2</v>
      </c>
    </row>
    <row r="38" spans="3:21">
      <c r="C38" s="25" t="s">
        <v>0</v>
      </c>
      <c r="D38" s="24">
        <v>0.46</v>
      </c>
      <c r="E38" s="24">
        <v>0.41199999999999998</v>
      </c>
      <c r="F38" s="24">
        <v>0.36899999999999999</v>
      </c>
      <c r="G38" s="24">
        <v>0.28499999999999998</v>
      </c>
      <c r="H38" s="24">
        <f>+H28/H$31</f>
        <v>0.25007398638650491</v>
      </c>
      <c r="I38" s="24">
        <f t="shared" si="2"/>
        <v>0.1921598770176787</v>
      </c>
      <c r="J38" s="24">
        <f t="shared" si="2"/>
        <v>0.13812154696132597</v>
      </c>
      <c r="K38" s="24">
        <f t="shared" si="2"/>
        <v>0.13320246775098149</v>
      </c>
      <c r="L38" s="24">
        <f t="shared" si="0"/>
        <v>0.13486176668914363</v>
      </c>
      <c r="M38" s="24">
        <f t="shared" si="0"/>
        <v>9.0317919075144512E-2</v>
      </c>
      <c r="N38" s="24">
        <f t="shared" si="0"/>
        <v>6.5274151436031339E-2</v>
      </c>
      <c r="O38" s="24"/>
      <c r="P38" s="19"/>
      <c r="Q38" s="24"/>
      <c r="R38" s="24"/>
      <c r="S38" s="24"/>
    </row>
    <row r="39" spans="3:21">
      <c r="C39" s="25" t="s">
        <v>8</v>
      </c>
      <c r="D39" s="24"/>
      <c r="E39" s="24"/>
      <c r="F39" s="24"/>
      <c r="G39" s="24"/>
      <c r="H39" s="24"/>
      <c r="I39" s="24"/>
      <c r="J39" s="24"/>
      <c r="K39" s="24">
        <f t="shared" ref="K39" si="3">+K29/K$31</f>
        <v>9.8149186763881097E-2</v>
      </c>
      <c r="L39" s="24"/>
      <c r="M39" s="24"/>
      <c r="N39" s="24"/>
      <c r="O39" s="24"/>
      <c r="P39" s="19"/>
      <c r="Q39" s="24"/>
      <c r="R39" s="24"/>
      <c r="S39" s="24"/>
    </row>
    <row r="40" spans="3:21">
      <c r="C40" s="25" t="s">
        <v>2</v>
      </c>
      <c r="D40" s="24">
        <v>7.9497907949790794E-2</v>
      </c>
      <c r="E40" s="24">
        <v>0.12371134020618557</v>
      </c>
      <c r="F40" s="24">
        <v>0.22600000000000001</v>
      </c>
      <c r="G40" s="24">
        <v>0.28899999999999998</v>
      </c>
      <c r="H40" s="24">
        <f t="shared" ref="H40:J41" si="4">+H30/H$31</f>
        <v>0.25155371411660254</v>
      </c>
      <c r="I40" s="24">
        <f t="shared" si="4"/>
        <v>0.106456571867794</v>
      </c>
      <c r="J40" s="24">
        <f t="shared" si="4"/>
        <v>0.23342541436464087</v>
      </c>
      <c r="K40" s="24">
        <f t="shared" ref="K40:L40" si="5">+K30/K$31</f>
        <v>9.5625350532809877E-2</v>
      </c>
      <c r="L40" s="24">
        <f t="shared" si="5"/>
        <v>8.125421443020904E-2</v>
      </c>
      <c r="M40" s="24">
        <f t="shared" ref="M40:N40" si="6">+M30/M$31</f>
        <v>0.18713872832369943</v>
      </c>
      <c r="N40" s="24">
        <f t="shared" si="6"/>
        <v>0.1731940818102698</v>
      </c>
      <c r="O40" s="24">
        <v>6.4000000000000001E-2</v>
      </c>
      <c r="P40" s="24">
        <v>5.3999999999999999E-2</v>
      </c>
      <c r="Q40" s="24">
        <v>5.7000000000000002E-2</v>
      </c>
      <c r="R40" s="24">
        <f>+R30/R$31</f>
        <v>5.1643192488262914E-2</v>
      </c>
      <c r="S40" s="24">
        <f>+S30/S$31</f>
        <v>6.3157894736842107E-2</v>
      </c>
    </row>
    <row r="41" spans="3:21">
      <c r="C41" s="25" t="s">
        <v>3</v>
      </c>
      <c r="D41" s="24">
        <f>SUM(D38:D40)</f>
        <v>0.5394979079497908</v>
      </c>
      <c r="E41" s="24">
        <f>SUM(E38:E40)</f>
        <v>0.53571134020618549</v>
      </c>
      <c r="F41" s="24">
        <f>SUM(F38:F40)</f>
        <v>0.59499999999999997</v>
      </c>
      <c r="G41" s="24">
        <f>SUM(G38:G40)</f>
        <v>0.57399999999999995</v>
      </c>
      <c r="H41" s="24">
        <f t="shared" si="4"/>
        <v>1</v>
      </c>
      <c r="I41" s="24">
        <f t="shared" si="4"/>
        <v>1</v>
      </c>
      <c r="J41" s="24">
        <f t="shared" si="4"/>
        <v>1</v>
      </c>
      <c r="K41" s="24">
        <f t="shared" ref="K41:L41" si="7">+K31/K$31</f>
        <v>1</v>
      </c>
      <c r="L41" s="24">
        <f t="shared" si="7"/>
        <v>1</v>
      </c>
      <c r="M41" s="24">
        <f t="shared" ref="M41:N41" si="8">+M31/M$31</f>
        <v>1</v>
      </c>
      <c r="N41" s="24">
        <f t="shared" si="8"/>
        <v>1</v>
      </c>
      <c r="O41" s="24">
        <f>SUM(O34:O40)</f>
        <v>0.99899999999999989</v>
      </c>
      <c r="P41" s="24">
        <f>SUM(P34:P40)</f>
        <v>1</v>
      </c>
      <c r="Q41" s="24">
        <f>SUM(Q34:Q40)</f>
        <v>1</v>
      </c>
      <c r="R41" s="24">
        <f>+R31/R$31</f>
        <v>1</v>
      </c>
      <c r="S41" s="24">
        <f>+S31/S$31</f>
        <v>1</v>
      </c>
    </row>
    <row r="42" spans="3:21">
      <c r="G42" s="3"/>
      <c r="K42" s="3"/>
    </row>
    <row r="43" spans="3:21">
      <c r="D43" s="3"/>
      <c r="E43" s="3"/>
      <c r="F43" s="3"/>
      <c r="G43" s="3"/>
    </row>
    <row r="44" spans="3:21">
      <c r="D44" s="27">
        <v>1998</v>
      </c>
      <c r="E44" s="27">
        <v>1999</v>
      </c>
      <c r="F44" s="27">
        <v>2000</v>
      </c>
      <c r="G44" s="27">
        <v>2001</v>
      </c>
      <c r="H44" s="27">
        <v>2002</v>
      </c>
      <c r="I44" s="28">
        <v>2003</v>
      </c>
      <c r="J44" s="28">
        <v>2004</v>
      </c>
      <c r="K44" s="28">
        <v>2005</v>
      </c>
      <c r="L44" s="28">
        <v>2006</v>
      </c>
      <c r="M44" s="28">
        <v>2007</v>
      </c>
      <c r="N44" s="28">
        <v>2008</v>
      </c>
      <c r="O44" s="28">
        <v>2009</v>
      </c>
      <c r="P44" s="28">
        <v>2010</v>
      </c>
      <c r="Q44" s="28">
        <v>2011</v>
      </c>
      <c r="R44" s="28">
        <v>2012</v>
      </c>
      <c r="S44" s="28">
        <v>2013</v>
      </c>
    </row>
    <row r="45" spans="3:21">
      <c r="C45" s="23" t="s">
        <v>50</v>
      </c>
      <c r="D45" s="26">
        <v>0.2510460251046025</v>
      </c>
      <c r="E45" s="26">
        <v>0.25773195876288657</v>
      </c>
      <c r="F45" s="26">
        <v>0.22600000000000001</v>
      </c>
      <c r="G45" s="26">
        <v>0.216</v>
      </c>
      <c r="H45" s="26">
        <v>0.20005918910920389</v>
      </c>
      <c r="I45" s="26">
        <v>0.3843197540353574</v>
      </c>
      <c r="J45" s="26">
        <v>0.20718232044198895</v>
      </c>
      <c r="K45" s="26">
        <v>0.21099999999999999</v>
      </c>
      <c r="L45" s="26">
        <v>0.21915037086985839</v>
      </c>
      <c r="M45" s="26">
        <v>0.25289017341040465</v>
      </c>
      <c r="N45" s="26">
        <v>0.28285465622280243</v>
      </c>
      <c r="O45" s="26">
        <v>0.374</v>
      </c>
      <c r="P45" s="26">
        <v>0.35899999999999999</v>
      </c>
      <c r="Q45" s="26">
        <v>0.43099999999999999</v>
      </c>
      <c r="R45" s="26">
        <v>0.431924882629108</v>
      </c>
      <c r="S45" s="26">
        <v>0.43157894736842106</v>
      </c>
    </row>
    <row r="46" spans="3:21">
      <c r="C46" s="7" t="s">
        <v>7</v>
      </c>
      <c r="D46" s="26"/>
      <c r="E46" s="26"/>
      <c r="F46" s="26"/>
      <c r="G46" s="26"/>
      <c r="H46" s="26"/>
      <c r="I46" s="26">
        <v>5.764796310530361E-2</v>
      </c>
      <c r="J46" s="26">
        <v>0.10359116022099447</v>
      </c>
      <c r="K46" s="26">
        <v>0.12619181155356141</v>
      </c>
      <c r="L46" s="26">
        <v>0.11800404585300067</v>
      </c>
      <c r="M46" s="26">
        <v>0.18063583815028902</v>
      </c>
      <c r="N46" s="26">
        <v>0.23933855526544823</v>
      </c>
      <c r="O46" s="26">
        <v>0.30599999999999999</v>
      </c>
      <c r="P46" s="26">
        <v>0.31900000000000001</v>
      </c>
      <c r="Q46" s="26">
        <v>0.33400000000000002</v>
      </c>
      <c r="R46" s="26">
        <v>0.3380281690140845</v>
      </c>
      <c r="S46" s="26">
        <v>0.33684210526315789</v>
      </c>
    </row>
    <row r="47" spans="3:21">
      <c r="C47" s="7" t="s">
        <v>1</v>
      </c>
      <c r="D47" s="26">
        <v>0.20920502092050208</v>
      </c>
      <c r="E47" s="26">
        <v>0.20618556701030927</v>
      </c>
      <c r="F47" s="26">
        <v>0.17899999999999999</v>
      </c>
      <c r="G47" s="26">
        <v>0.21</v>
      </c>
      <c r="H47" s="26">
        <v>0.17993489197987569</v>
      </c>
      <c r="I47" s="26">
        <v>8.6471944657955421E-2</v>
      </c>
      <c r="J47" s="26">
        <v>0.16574585635359115</v>
      </c>
      <c r="K47" s="26">
        <v>0.19629837352776219</v>
      </c>
      <c r="L47" s="26">
        <v>0.21072151045178691</v>
      </c>
      <c r="M47" s="26">
        <v>0.23482658959537572</v>
      </c>
      <c r="N47" s="26">
        <v>0.10879025239338555</v>
      </c>
      <c r="O47" s="26">
        <v>0.13600000000000001</v>
      </c>
      <c r="P47" s="26">
        <v>0.16</v>
      </c>
      <c r="Q47" s="26">
        <v>0.113</v>
      </c>
      <c r="R47" s="26">
        <v>0.11267605633802817</v>
      </c>
      <c r="S47" s="26">
        <v>0.10526315789473684</v>
      </c>
      <c r="T47" s="3"/>
      <c r="U47" s="3"/>
    </row>
    <row r="48" spans="3:21">
      <c r="C48" s="7" t="s">
        <v>6</v>
      </c>
      <c r="D48" s="26"/>
      <c r="E48" s="26"/>
      <c r="F48" s="26"/>
      <c r="G48" s="26"/>
      <c r="H48" s="26">
        <v>0.11837821840781296</v>
      </c>
      <c r="I48" s="26">
        <v>0.17294388931591084</v>
      </c>
      <c r="J48" s="26">
        <v>0.15193370165745856</v>
      </c>
      <c r="K48" s="26">
        <v>0.14021312394840157</v>
      </c>
      <c r="L48" s="26">
        <v>0.13486176668914363</v>
      </c>
      <c r="M48" s="26">
        <v>5.4190751445086706E-2</v>
      </c>
      <c r="N48" s="26">
        <v>0.13054830287206268</v>
      </c>
      <c r="O48" s="26">
        <v>0.11899999999999999</v>
      </c>
      <c r="P48" s="26">
        <v>0.108</v>
      </c>
      <c r="Q48" s="26">
        <v>6.5000000000000002E-2</v>
      </c>
      <c r="R48" s="26">
        <v>6.5727699530516437E-2</v>
      </c>
      <c r="S48" s="26">
        <v>6.3157894736842107E-2</v>
      </c>
      <c r="T48" s="3"/>
      <c r="U48" s="3"/>
    </row>
    <row r="49" spans="3:21">
      <c r="C49" s="7" t="s">
        <v>2</v>
      </c>
      <c r="D49" s="26">
        <f>1-SUM(D45:D48)</f>
        <v>0.53974895397489542</v>
      </c>
      <c r="E49" s="26">
        <f t="shared" ref="E49:S49" si="9">1-SUM(E45:E48)</f>
        <v>0.53608247422680422</v>
      </c>
      <c r="F49" s="26">
        <f t="shared" si="9"/>
        <v>0.59499999999999997</v>
      </c>
      <c r="G49" s="26">
        <f t="shared" si="9"/>
        <v>0.57400000000000007</v>
      </c>
      <c r="H49" s="26">
        <f t="shared" si="9"/>
        <v>0.50162770050310745</v>
      </c>
      <c r="I49" s="26">
        <f t="shared" si="9"/>
        <v>0.29861644888547267</v>
      </c>
      <c r="J49" s="26">
        <f t="shared" si="9"/>
        <v>0.37154696132596687</v>
      </c>
      <c r="K49" s="26">
        <f t="shared" si="9"/>
        <v>0.32629669097027481</v>
      </c>
      <c r="L49" s="26">
        <f t="shared" si="9"/>
        <v>0.31726230613621043</v>
      </c>
      <c r="M49" s="26">
        <f t="shared" si="9"/>
        <v>0.2774566473988439</v>
      </c>
      <c r="N49" s="26">
        <f t="shared" si="9"/>
        <v>0.23846823324630118</v>
      </c>
      <c r="O49" s="26">
        <f t="shared" si="9"/>
        <v>6.5000000000000058E-2</v>
      </c>
      <c r="P49" s="26">
        <f t="shared" si="9"/>
        <v>5.4000000000000048E-2</v>
      </c>
      <c r="Q49" s="26">
        <f t="shared" si="9"/>
        <v>5.699999999999994E-2</v>
      </c>
      <c r="R49" s="26">
        <f t="shared" si="9"/>
        <v>5.164319248826299E-2</v>
      </c>
      <c r="S49" s="26">
        <f t="shared" si="9"/>
        <v>6.3157894736842191E-2</v>
      </c>
      <c r="T49" s="3"/>
      <c r="U49" s="3"/>
    </row>
    <row r="50" spans="3:21">
      <c r="T50" s="3"/>
      <c r="U50" s="3"/>
    </row>
    <row r="51" spans="3:21">
      <c r="T51" s="3"/>
      <c r="U51" s="3"/>
    </row>
    <row r="52" spans="3:21">
      <c r="Q52" s="1"/>
    </row>
    <row r="96" spans="3:15">
      <c r="C96" s="5" t="s">
        <v>23</v>
      </c>
      <c r="L96" s="5" t="s">
        <v>12</v>
      </c>
      <c r="N96" t="s">
        <v>10</v>
      </c>
      <c r="O96" t="s">
        <v>11</v>
      </c>
    </row>
    <row r="97" spans="3:19">
      <c r="N97" t="s">
        <v>9</v>
      </c>
      <c r="O97" t="s">
        <v>9</v>
      </c>
    </row>
    <row r="98" spans="3:19">
      <c r="C98" t="s">
        <v>5</v>
      </c>
      <c r="L98" s="4">
        <v>6000</v>
      </c>
      <c r="N98" s="4">
        <v>4500</v>
      </c>
    </row>
    <row r="100" spans="3:19">
      <c r="C100" s="11"/>
      <c r="D100" s="18">
        <v>1998</v>
      </c>
      <c r="E100" s="18">
        <v>1999</v>
      </c>
      <c r="F100" s="18">
        <v>2000</v>
      </c>
      <c r="G100" s="18">
        <v>2001</v>
      </c>
      <c r="H100" s="18">
        <v>2002</v>
      </c>
      <c r="I100" s="18">
        <v>2003</v>
      </c>
      <c r="J100" s="18">
        <v>2004</v>
      </c>
      <c r="K100" s="18">
        <v>2005</v>
      </c>
      <c r="L100" s="18">
        <v>2006</v>
      </c>
      <c r="M100" s="18">
        <v>2007</v>
      </c>
      <c r="N100" s="18">
        <v>2008</v>
      </c>
      <c r="O100" s="18">
        <v>2009</v>
      </c>
      <c r="P100" s="18">
        <v>2010</v>
      </c>
      <c r="Q100" s="18">
        <v>2011</v>
      </c>
      <c r="R100" s="18">
        <v>2012</v>
      </c>
      <c r="S100" s="18">
        <v>2013</v>
      </c>
    </row>
    <row r="101" spans="3:19">
      <c r="C101" s="19" t="s">
        <v>48</v>
      </c>
      <c r="D101" s="20">
        <v>60</v>
      </c>
      <c r="E101" s="20">
        <v>100</v>
      </c>
      <c r="F101" s="20">
        <v>190</v>
      </c>
      <c r="G101" s="20">
        <v>369</v>
      </c>
      <c r="H101" s="20">
        <v>676</v>
      </c>
      <c r="I101" s="20">
        <v>2000</v>
      </c>
      <c r="J101" s="20">
        <v>1500</v>
      </c>
      <c r="K101" s="20">
        <v>1500</v>
      </c>
      <c r="L101" s="20">
        <v>1300</v>
      </c>
      <c r="M101" s="20">
        <v>1400</v>
      </c>
      <c r="N101" s="20">
        <v>1300</v>
      </c>
      <c r="O101" s="21">
        <v>1100</v>
      </c>
      <c r="P101" s="19">
        <v>900</v>
      </c>
      <c r="Q101" s="20">
        <v>800</v>
      </c>
      <c r="R101" s="20">
        <v>460</v>
      </c>
      <c r="S101" s="20">
        <v>410</v>
      </c>
    </row>
    <row r="102" spans="3:19">
      <c r="C102" s="19" t="s">
        <v>49</v>
      </c>
      <c r="D102" s="20"/>
      <c r="E102" s="20"/>
      <c r="F102" s="20"/>
      <c r="G102" s="20"/>
      <c r="H102" s="20"/>
      <c r="I102" s="20">
        <v>300</v>
      </c>
      <c r="J102" s="20">
        <v>750</v>
      </c>
      <c r="K102" s="20">
        <v>900</v>
      </c>
      <c r="L102" s="20">
        <v>700</v>
      </c>
      <c r="M102" s="20">
        <v>1000</v>
      </c>
      <c r="N102" s="20">
        <v>1100</v>
      </c>
      <c r="O102" s="19">
        <v>900</v>
      </c>
      <c r="P102" s="19">
        <v>800</v>
      </c>
      <c r="Q102" s="20">
        <v>620</v>
      </c>
      <c r="R102" s="20">
        <v>360</v>
      </c>
      <c r="S102" s="20">
        <v>320</v>
      </c>
    </row>
    <row r="103" spans="3:19">
      <c r="C103" s="19" t="s">
        <v>30</v>
      </c>
      <c r="D103" s="20">
        <v>50</v>
      </c>
      <c r="E103" s="20">
        <v>80</v>
      </c>
      <c r="F103" s="20">
        <v>150</v>
      </c>
      <c r="G103" s="20">
        <v>359</v>
      </c>
      <c r="H103" s="20">
        <v>608</v>
      </c>
      <c r="I103" s="20">
        <v>450</v>
      </c>
      <c r="J103" s="20">
        <v>1200</v>
      </c>
      <c r="K103" s="20">
        <v>1400</v>
      </c>
      <c r="L103" s="20">
        <v>1250</v>
      </c>
      <c r="M103" s="20">
        <v>1300</v>
      </c>
      <c r="N103" s="20">
        <v>500</v>
      </c>
      <c r="O103" s="19">
        <v>400</v>
      </c>
      <c r="P103" s="19">
        <v>400</v>
      </c>
      <c r="Q103" s="20">
        <v>210</v>
      </c>
      <c r="R103" s="20">
        <v>120</v>
      </c>
      <c r="S103" s="20">
        <v>100</v>
      </c>
    </row>
    <row r="104" spans="3:19">
      <c r="C104" s="19" t="s">
        <v>31</v>
      </c>
      <c r="D104" s="20"/>
      <c r="E104" s="20"/>
      <c r="F104" s="20"/>
      <c r="G104" s="20"/>
      <c r="H104" s="20">
        <v>400</v>
      </c>
      <c r="I104" s="20">
        <v>900</v>
      </c>
      <c r="J104" s="20">
        <v>1100</v>
      </c>
      <c r="K104" s="20">
        <v>1000</v>
      </c>
      <c r="L104" s="20">
        <v>800</v>
      </c>
      <c r="M104" s="20">
        <v>300</v>
      </c>
      <c r="N104" s="20">
        <v>600</v>
      </c>
      <c r="O104" s="19">
        <v>350</v>
      </c>
      <c r="P104" s="19">
        <v>270</v>
      </c>
      <c r="Q104" s="20">
        <v>120</v>
      </c>
      <c r="R104" s="20">
        <v>70</v>
      </c>
      <c r="S104" s="20">
        <v>60</v>
      </c>
    </row>
    <row r="105" spans="3:19">
      <c r="C105" s="19" t="s">
        <v>32</v>
      </c>
      <c r="D105" s="20">
        <v>110</v>
      </c>
      <c r="E105" s="20">
        <v>160</v>
      </c>
      <c r="F105" s="20">
        <v>310</v>
      </c>
      <c r="G105" s="20">
        <v>487</v>
      </c>
      <c r="H105" s="20">
        <v>845</v>
      </c>
      <c r="I105" s="20">
        <v>1000</v>
      </c>
      <c r="J105" s="20">
        <v>1000</v>
      </c>
      <c r="K105" s="20">
        <v>950</v>
      </c>
      <c r="L105" s="20">
        <v>800</v>
      </c>
      <c r="M105" s="20">
        <v>500</v>
      </c>
      <c r="N105" s="20">
        <v>300</v>
      </c>
      <c r="O105" s="19"/>
      <c r="P105" s="20"/>
      <c r="Q105" s="20"/>
      <c r="R105" s="20"/>
      <c r="S105" s="20"/>
    </row>
    <row r="106" spans="3:19">
      <c r="C106" s="19" t="s">
        <v>33</v>
      </c>
      <c r="D106" s="20"/>
      <c r="E106" s="20"/>
      <c r="F106" s="20"/>
      <c r="G106" s="20"/>
      <c r="H106" s="20"/>
      <c r="I106" s="20"/>
      <c r="J106" s="20"/>
      <c r="K106" s="20">
        <v>700</v>
      </c>
      <c r="L106" s="20">
        <v>600</v>
      </c>
      <c r="M106" s="20"/>
      <c r="N106" s="20"/>
      <c r="O106" s="21"/>
      <c r="P106" s="20"/>
      <c r="Q106" s="20"/>
      <c r="R106" s="20"/>
      <c r="S106" s="20"/>
    </row>
    <row r="107" spans="3:19">
      <c r="C107" s="19" t="s">
        <v>34</v>
      </c>
      <c r="D107" s="20">
        <v>19</v>
      </c>
      <c r="E107" s="20">
        <v>48</v>
      </c>
      <c r="F107" s="20">
        <v>190</v>
      </c>
      <c r="G107" s="20">
        <v>494</v>
      </c>
      <c r="H107" s="20">
        <v>850</v>
      </c>
      <c r="I107" s="20">
        <f>854-I102</f>
        <v>554</v>
      </c>
      <c r="J107" s="20">
        <v>1690</v>
      </c>
      <c r="K107" s="20">
        <v>682</v>
      </c>
      <c r="L107" s="20">
        <f>550-(6000-5932)</f>
        <v>482</v>
      </c>
      <c r="M107" s="20">
        <v>1036</v>
      </c>
      <c r="N107" s="20">
        <v>796</v>
      </c>
      <c r="O107" s="19">
        <v>189</v>
      </c>
      <c r="P107" s="19">
        <v>136</v>
      </c>
      <c r="Q107" s="20">
        <v>106</v>
      </c>
      <c r="R107" s="20">
        <v>55</v>
      </c>
      <c r="S107" s="20">
        <v>60</v>
      </c>
    </row>
    <row r="108" spans="3:19">
      <c r="C108" s="19" t="s">
        <v>35</v>
      </c>
      <c r="D108" s="20">
        <v>239</v>
      </c>
      <c r="E108" s="20">
        <v>388</v>
      </c>
      <c r="F108" s="20">
        <v>840</v>
      </c>
      <c r="G108" s="20">
        <v>1709</v>
      </c>
      <c r="H108" s="20">
        <f>SUM(H101:H107)</f>
        <v>3379</v>
      </c>
      <c r="I108" s="20">
        <f>SUM(I101:I107)</f>
        <v>5204</v>
      </c>
      <c r="J108" s="20">
        <f>SUM(J101:J107)</f>
        <v>7240</v>
      </c>
      <c r="K108" s="20">
        <v>7132</v>
      </c>
      <c r="L108" s="22">
        <v>5932</v>
      </c>
      <c r="M108" s="20">
        <f>SUM(M101:M107)</f>
        <v>5536</v>
      </c>
      <c r="N108" s="22">
        <f>SUM(N101:N107)</f>
        <v>4596</v>
      </c>
      <c r="O108" s="21">
        <v>2939</v>
      </c>
      <c r="P108" s="19">
        <f>SUM(P101:P107)</f>
        <v>2506</v>
      </c>
      <c r="Q108" s="19">
        <f>SUM(Q101:Q107)</f>
        <v>1856</v>
      </c>
      <c r="R108" s="19">
        <f>SUM(R101:R107)</f>
        <v>1065</v>
      </c>
      <c r="S108" s="19">
        <f>SUM(S101:S107)</f>
        <v>950</v>
      </c>
    </row>
    <row r="110" spans="3:19">
      <c r="C110" t="s">
        <v>18</v>
      </c>
    </row>
    <row r="112" spans="3:19" ht="15">
      <c r="C112" s="8"/>
      <c r="D112" s="17">
        <v>1998</v>
      </c>
      <c r="E112" s="17">
        <v>1999</v>
      </c>
      <c r="F112" s="17">
        <v>2000</v>
      </c>
      <c r="G112" s="17">
        <v>2001</v>
      </c>
      <c r="H112" s="17">
        <v>2002</v>
      </c>
      <c r="I112" s="17">
        <v>2003</v>
      </c>
      <c r="J112" s="17">
        <v>2004</v>
      </c>
      <c r="K112" s="17">
        <v>2005</v>
      </c>
      <c r="L112" s="17">
        <v>2006</v>
      </c>
      <c r="M112" s="17">
        <v>2007</v>
      </c>
      <c r="N112" s="17">
        <v>2008</v>
      </c>
      <c r="O112" s="17">
        <v>2009</v>
      </c>
      <c r="P112" s="17">
        <v>2010</v>
      </c>
      <c r="Q112" s="17">
        <v>2011</v>
      </c>
      <c r="R112" s="17">
        <v>2012</v>
      </c>
      <c r="S112" s="17">
        <v>2013</v>
      </c>
    </row>
    <row r="113" spans="3:19" ht="15">
      <c r="C113" s="9" t="s">
        <v>46</v>
      </c>
      <c r="D113" s="9">
        <f>+D101/10</f>
        <v>6</v>
      </c>
      <c r="E113" s="9">
        <f t="shared" ref="E113:S113" si="10">+E101/10</f>
        <v>10</v>
      </c>
      <c r="F113" s="9">
        <f t="shared" si="10"/>
        <v>19</v>
      </c>
      <c r="G113" s="9">
        <f t="shared" si="10"/>
        <v>36.9</v>
      </c>
      <c r="H113" s="9">
        <f t="shared" si="10"/>
        <v>67.599999999999994</v>
      </c>
      <c r="I113" s="9">
        <f t="shared" si="10"/>
        <v>200</v>
      </c>
      <c r="J113" s="9">
        <f t="shared" si="10"/>
        <v>150</v>
      </c>
      <c r="K113" s="9">
        <f t="shared" si="10"/>
        <v>150</v>
      </c>
      <c r="L113" s="9">
        <f t="shared" si="10"/>
        <v>130</v>
      </c>
      <c r="M113" s="9">
        <f t="shared" si="10"/>
        <v>140</v>
      </c>
      <c r="N113" s="9">
        <f t="shared" si="10"/>
        <v>130</v>
      </c>
      <c r="O113" s="9">
        <f t="shared" si="10"/>
        <v>110</v>
      </c>
      <c r="P113" s="9">
        <f t="shared" si="10"/>
        <v>90</v>
      </c>
      <c r="Q113" s="9">
        <f t="shared" si="10"/>
        <v>80</v>
      </c>
      <c r="R113" s="9">
        <f t="shared" si="10"/>
        <v>46</v>
      </c>
      <c r="S113" s="9">
        <f t="shared" si="10"/>
        <v>41</v>
      </c>
    </row>
    <row r="114" spans="3:19" ht="15">
      <c r="C114" s="9" t="s">
        <v>47</v>
      </c>
      <c r="D114" s="9"/>
      <c r="E114" s="9"/>
      <c r="F114" s="9"/>
      <c r="G114" s="9"/>
      <c r="H114" s="9"/>
      <c r="I114" s="9">
        <f t="shared" ref="I114:S114" si="11">+I102/10</f>
        <v>30</v>
      </c>
      <c r="J114" s="9">
        <f t="shared" si="11"/>
        <v>75</v>
      </c>
      <c r="K114" s="9">
        <f t="shared" si="11"/>
        <v>90</v>
      </c>
      <c r="L114" s="9">
        <f t="shared" si="11"/>
        <v>70</v>
      </c>
      <c r="M114" s="9">
        <f t="shared" si="11"/>
        <v>100</v>
      </c>
      <c r="N114" s="9">
        <f t="shared" si="11"/>
        <v>110</v>
      </c>
      <c r="O114" s="9">
        <f t="shared" si="11"/>
        <v>90</v>
      </c>
      <c r="P114" s="9">
        <f t="shared" si="11"/>
        <v>80</v>
      </c>
      <c r="Q114" s="9">
        <f t="shared" si="11"/>
        <v>62</v>
      </c>
      <c r="R114" s="9">
        <f t="shared" si="11"/>
        <v>36</v>
      </c>
      <c r="S114" s="9">
        <f t="shared" si="11"/>
        <v>32</v>
      </c>
    </row>
    <row r="115" spans="3:19" ht="15">
      <c r="C115" s="9" t="s">
        <v>24</v>
      </c>
      <c r="D115" s="9">
        <f t="shared" ref="D115:D120" si="12">+D103/10</f>
        <v>5</v>
      </c>
      <c r="E115" s="9">
        <f t="shared" ref="E115:S115" si="13">+E103/10</f>
        <v>8</v>
      </c>
      <c r="F115" s="9">
        <f t="shared" si="13"/>
        <v>15</v>
      </c>
      <c r="G115" s="9">
        <f t="shared" si="13"/>
        <v>35.9</v>
      </c>
      <c r="H115" s="9">
        <f t="shared" si="13"/>
        <v>60.8</v>
      </c>
      <c r="I115" s="9">
        <f t="shared" si="13"/>
        <v>45</v>
      </c>
      <c r="J115" s="9">
        <f t="shared" si="13"/>
        <v>120</v>
      </c>
      <c r="K115" s="9">
        <f t="shared" si="13"/>
        <v>140</v>
      </c>
      <c r="L115" s="9">
        <f t="shared" si="13"/>
        <v>125</v>
      </c>
      <c r="M115" s="9">
        <f t="shared" si="13"/>
        <v>130</v>
      </c>
      <c r="N115" s="9">
        <f t="shared" si="13"/>
        <v>50</v>
      </c>
      <c r="O115" s="9">
        <f t="shared" si="13"/>
        <v>40</v>
      </c>
      <c r="P115" s="9">
        <f t="shared" si="13"/>
        <v>40</v>
      </c>
      <c r="Q115" s="9">
        <f t="shared" si="13"/>
        <v>21</v>
      </c>
      <c r="R115" s="9">
        <f t="shared" si="13"/>
        <v>12</v>
      </c>
      <c r="S115" s="9">
        <f t="shared" si="13"/>
        <v>10</v>
      </c>
    </row>
    <row r="116" spans="3:19" ht="15">
      <c r="C116" s="9" t="s">
        <v>25</v>
      </c>
      <c r="D116" s="9"/>
      <c r="E116" s="9"/>
      <c r="F116" s="9"/>
      <c r="G116" s="9"/>
      <c r="H116" s="9">
        <f t="shared" ref="H116:S116" si="14">+H104/10</f>
        <v>40</v>
      </c>
      <c r="I116" s="9">
        <f t="shared" si="14"/>
        <v>90</v>
      </c>
      <c r="J116" s="9">
        <f t="shared" si="14"/>
        <v>110</v>
      </c>
      <c r="K116" s="9">
        <f t="shared" si="14"/>
        <v>100</v>
      </c>
      <c r="L116" s="9">
        <f t="shared" si="14"/>
        <v>80</v>
      </c>
      <c r="M116" s="9">
        <f t="shared" si="14"/>
        <v>30</v>
      </c>
      <c r="N116" s="9">
        <f t="shared" si="14"/>
        <v>60</v>
      </c>
      <c r="O116" s="9">
        <f t="shared" si="14"/>
        <v>35</v>
      </c>
      <c r="P116" s="9">
        <f t="shared" si="14"/>
        <v>27</v>
      </c>
      <c r="Q116" s="9">
        <f t="shared" si="14"/>
        <v>12</v>
      </c>
      <c r="R116" s="9">
        <f t="shared" si="14"/>
        <v>7</v>
      </c>
      <c r="S116" s="9">
        <f t="shared" si="14"/>
        <v>6</v>
      </c>
    </row>
    <row r="117" spans="3:19" ht="15">
      <c r="C117" s="9" t="s">
        <v>26</v>
      </c>
      <c r="D117" s="9">
        <f t="shared" si="12"/>
        <v>11</v>
      </c>
      <c r="E117" s="9">
        <f t="shared" ref="E117:N117" si="15">+E105/10</f>
        <v>16</v>
      </c>
      <c r="F117" s="9">
        <f t="shared" si="15"/>
        <v>31</v>
      </c>
      <c r="G117" s="9">
        <f t="shared" si="15"/>
        <v>48.7</v>
      </c>
      <c r="H117" s="9">
        <f t="shared" si="15"/>
        <v>84.5</v>
      </c>
      <c r="I117" s="9">
        <f t="shared" si="15"/>
        <v>100</v>
      </c>
      <c r="J117" s="9">
        <f t="shared" si="15"/>
        <v>100</v>
      </c>
      <c r="K117" s="9">
        <f t="shared" si="15"/>
        <v>95</v>
      </c>
      <c r="L117" s="9">
        <f t="shared" si="15"/>
        <v>80</v>
      </c>
      <c r="M117" s="9">
        <f t="shared" si="15"/>
        <v>50</v>
      </c>
      <c r="N117" s="9">
        <f t="shared" si="15"/>
        <v>30</v>
      </c>
      <c r="O117" s="9"/>
      <c r="P117" s="9"/>
      <c r="Q117" s="9"/>
      <c r="R117" s="9"/>
      <c r="S117" s="9"/>
    </row>
    <row r="118" spans="3:19" ht="15">
      <c r="C118" s="9" t="s">
        <v>27</v>
      </c>
      <c r="D118" s="9"/>
      <c r="E118" s="9"/>
      <c r="F118" s="9"/>
      <c r="G118" s="9"/>
      <c r="H118" s="9"/>
      <c r="I118" s="9"/>
      <c r="J118" s="9"/>
      <c r="K118" s="9">
        <f t="shared" ref="K118:L118" si="16">+K106/10</f>
        <v>70</v>
      </c>
      <c r="L118" s="9">
        <f t="shared" si="16"/>
        <v>60</v>
      </c>
      <c r="M118" s="9"/>
      <c r="N118" s="9"/>
      <c r="O118" s="9"/>
      <c r="P118" s="9"/>
      <c r="Q118" s="9"/>
      <c r="R118" s="9"/>
      <c r="S118" s="9"/>
    </row>
    <row r="119" spans="3:19" ht="15">
      <c r="C119" s="9" t="s">
        <v>28</v>
      </c>
      <c r="D119" s="9">
        <f t="shared" si="12"/>
        <v>1.9</v>
      </c>
      <c r="E119" s="9">
        <f t="shared" ref="E119:S119" si="17">+E107/10</f>
        <v>4.8</v>
      </c>
      <c r="F119" s="9">
        <f t="shared" si="17"/>
        <v>19</v>
      </c>
      <c r="G119" s="9">
        <f t="shared" si="17"/>
        <v>49.4</v>
      </c>
      <c r="H119" s="9">
        <f t="shared" si="17"/>
        <v>85</v>
      </c>
      <c r="I119" s="9">
        <f t="shared" si="17"/>
        <v>55.4</v>
      </c>
      <c r="J119" s="9">
        <f t="shared" si="17"/>
        <v>169</v>
      </c>
      <c r="K119" s="9">
        <f t="shared" si="17"/>
        <v>68.2</v>
      </c>
      <c r="L119" s="9">
        <f t="shared" si="17"/>
        <v>48.2</v>
      </c>
      <c r="M119" s="9">
        <f t="shared" si="17"/>
        <v>103.6</v>
      </c>
      <c r="N119" s="9">
        <f t="shared" si="17"/>
        <v>79.599999999999994</v>
      </c>
      <c r="O119" s="9">
        <f t="shared" si="17"/>
        <v>18.899999999999999</v>
      </c>
      <c r="P119" s="9">
        <f t="shared" si="17"/>
        <v>13.6</v>
      </c>
      <c r="Q119" s="9">
        <f t="shared" si="17"/>
        <v>10.6</v>
      </c>
      <c r="R119" s="9">
        <f t="shared" si="17"/>
        <v>5.5</v>
      </c>
      <c r="S119" s="9">
        <f t="shared" si="17"/>
        <v>6</v>
      </c>
    </row>
    <row r="120" spans="3:19" ht="15">
      <c r="C120" s="9" t="s">
        <v>29</v>
      </c>
      <c r="D120" s="9">
        <f t="shared" si="12"/>
        <v>23.9</v>
      </c>
      <c r="E120" s="9">
        <f t="shared" ref="E120:S120" si="18">+E108/10</f>
        <v>38.799999999999997</v>
      </c>
      <c r="F120" s="9">
        <f t="shared" si="18"/>
        <v>84</v>
      </c>
      <c r="G120" s="9">
        <f t="shared" si="18"/>
        <v>170.9</v>
      </c>
      <c r="H120" s="9">
        <f t="shared" si="18"/>
        <v>337.9</v>
      </c>
      <c r="I120" s="9">
        <f t="shared" si="18"/>
        <v>520.4</v>
      </c>
      <c r="J120" s="9">
        <f t="shared" si="18"/>
        <v>724</v>
      </c>
      <c r="K120" s="9">
        <f t="shared" si="18"/>
        <v>713.2</v>
      </c>
      <c r="L120" s="9">
        <f t="shared" si="18"/>
        <v>593.20000000000005</v>
      </c>
      <c r="M120" s="9">
        <f t="shared" si="18"/>
        <v>553.6</v>
      </c>
      <c r="N120" s="9">
        <f t="shared" si="18"/>
        <v>459.6</v>
      </c>
      <c r="O120" s="9">
        <f t="shared" si="18"/>
        <v>293.89999999999998</v>
      </c>
      <c r="P120" s="9">
        <f t="shared" si="18"/>
        <v>250.6</v>
      </c>
      <c r="Q120" s="9">
        <f t="shared" si="18"/>
        <v>185.6</v>
      </c>
      <c r="R120" s="9">
        <f t="shared" si="18"/>
        <v>106.5</v>
      </c>
      <c r="S120" s="9">
        <f t="shared" si="18"/>
        <v>95</v>
      </c>
    </row>
    <row r="123" spans="3:19">
      <c r="C123" s="12" t="s">
        <v>36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3:19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3:19">
      <c r="C125" s="12"/>
      <c r="D125" s="13">
        <v>1998</v>
      </c>
      <c r="E125" s="13">
        <v>1999</v>
      </c>
      <c r="F125" s="13">
        <v>2000</v>
      </c>
      <c r="G125" s="13">
        <v>2001</v>
      </c>
      <c r="H125" s="13">
        <v>2002</v>
      </c>
      <c r="I125" s="13">
        <v>2003</v>
      </c>
      <c r="J125" s="13">
        <v>2004</v>
      </c>
      <c r="K125" s="13">
        <v>2005</v>
      </c>
      <c r="L125" s="13">
        <v>2006</v>
      </c>
      <c r="M125" s="13">
        <v>2007</v>
      </c>
      <c r="N125" s="13">
        <v>2008</v>
      </c>
      <c r="O125" s="13">
        <v>2009</v>
      </c>
      <c r="P125" s="13">
        <v>2010</v>
      </c>
      <c r="Q125" s="13">
        <v>2011</v>
      </c>
      <c r="R125" s="13">
        <v>2012</v>
      </c>
      <c r="S125" s="13">
        <v>2013</v>
      </c>
    </row>
    <row r="126" spans="3:19">
      <c r="C126" s="16" t="s">
        <v>37</v>
      </c>
      <c r="D126" s="14">
        <v>6</v>
      </c>
      <c r="E126" s="14">
        <v>10</v>
      </c>
      <c r="F126" s="14">
        <v>19</v>
      </c>
      <c r="G126" s="14">
        <v>36.9</v>
      </c>
      <c r="H126" s="14">
        <v>67.599999999999994</v>
      </c>
      <c r="I126" s="14">
        <v>200</v>
      </c>
      <c r="J126" s="14">
        <v>150</v>
      </c>
      <c r="K126" s="14">
        <v>150</v>
      </c>
      <c r="L126" s="14">
        <v>130</v>
      </c>
      <c r="M126" s="14">
        <v>140</v>
      </c>
      <c r="N126" s="14">
        <v>130</v>
      </c>
      <c r="O126" s="14">
        <v>110</v>
      </c>
      <c r="P126" s="14">
        <v>90</v>
      </c>
      <c r="Q126" s="14">
        <v>80</v>
      </c>
      <c r="R126" s="14">
        <v>46</v>
      </c>
      <c r="S126" s="14">
        <v>41</v>
      </c>
    </row>
    <row r="127" spans="3:19">
      <c r="C127" s="16" t="s">
        <v>38</v>
      </c>
      <c r="D127" s="14"/>
      <c r="E127" s="14"/>
      <c r="F127" s="14"/>
      <c r="G127" s="14"/>
      <c r="H127" s="14"/>
      <c r="I127" s="14">
        <v>30</v>
      </c>
      <c r="J127" s="14">
        <v>75</v>
      </c>
      <c r="K127" s="14">
        <v>90</v>
      </c>
      <c r="L127" s="14">
        <v>70</v>
      </c>
      <c r="M127" s="14">
        <v>100</v>
      </c>
      <c r="N127" s="14">
        <v>110</v>
      </c>
      <c r="O127" s="14">
        <v>90</v>
      </c>
      <c r="P127" s="14">
        <v>80</v>
      </c>
      <c r="Q127" s="14">
        <v>62</v>
      </c>
      <c r="R127" s="14">
        <v>36</v>
      </c>
      <c r="S127" s="14">
        <v>32</v>
      </c>
    </row>
    <row r="128" spans="3:19">
      <c r="C128" s="16" t="s">
        <v>39</v>
      </c>
      <c r="D128" s="14">
        <v>5</v>
      </c>
      <c r="E128" s="14">
        <v>8</v>
      </c>
      <c r="F128" s="14">
        <v>15</v>
      </c>
      <c r="G128" s="14">
        <v>35.9</v>
      </c>
      <c r="H128" s="14">
        <v>60.8</v>
      </c>
      <c r="I128" s="14">
        <v>45</v>
      </c>
      <c r="J128" s="14">
        <v>120</v>
      </c>
      <c r="K128" s="14">
        <v>140</v>
      </c>
      <c r="L128" s="14">
        <v>125</v>
      </c>
      <c r="M128" s="14">
        <v>130</v>
      </c>
      <c r="N128" s="14">
        <v>50</v>
      </c>
      <c r="O128" s="14">
        <v>40</v>
      </c>
      <c r="P128" s="14">
        <v>40</v>
      </c>
      <c r="Q128" s="14">
        <v>21</v>
      </c>
      <c r="R128" s="14">
        <v>12</v>
      </c>
      <c r="S128" s="14">
        <v>10</v>
      </c>
    </row>
    <row r="129" spans="3:19">
      <c r="C129" s="16" t="s">
        <v>40</v>
      </c>
      <c r="D129" s="14"/>
      <c r="E129" s="14"/>
      <c r="F129" s="14"/>
      <c r="G129" s="14"/>
      <c r="H129" s="14">
        <v>40</v>
      </c>
      <c r="I129" s="14">
        <v>90</v>
      </c>
      <c r="J129" s="14">
        <v>110</v>
      </c>
      <c r="K129" s="14">
        <v>100</v>
      </c>
      <c r="L129" s="14">
        <v>80</v>
      </c>
      <c r="M129" s="14">
        <v>30</v>
      </c>
      <c r="N129" s="14">
        <v>60</v>
      </c>
      <c r="O129" s="14">
        <v>35</v>
      </c>
      <c r="P129" s="14">
        <v>27</v>
      </c>
      <c r="Q129" s="14">
        <v>12</v>
      </c>
      <c r="R129" s="14">
        <v>7</v>
      </c>
      <c r="S129" s="14">
        <v>6</v>
      </c>
    </row>
    <row r="130" spans="3:19">
      <c r="C130" s="16" t="s">
        <v>41</v>
      </c>
      <c r="D130" s="14">
        <v>11</v>
      </c>
      <c r="E130" s="14">
        <v>16</v>
      </c>
      <c r="F130" s="14">
        <v>31</v>
      </c>
      <c r="G130" s="14">
        <v>48.7</v>
      </c>
      <c r="H130" s="14">
        <v>84.5</v>
      </c>
      <c r="I130" s="14">
        <v>100</v>
      </c>
      <c r="J130" s="14">
        <v>100</v>
      </c>
      <c r="K130" s="14">
        <v>95</v>
      </c>
      <c r="L130" s="14">
        <v>80</v>
      </c>
      <c r="M130" s="14">
        <v>50</v>
      </c>
      <c r="N130" s="14">
        <v>30</v>
      </c>
      <c r="O130" s="14"/>
      <c r="P130" s="14"/>
      <c r="Q130" s="14"/>
      <c r="R130" s="14"/>
      <c r="S130" s="14"/>
    </row>
    <row r="131" spans="3:19">
      <c r="C131" s="16" t="s">
        <v>42</v>
      </c>
      <c r="D131" s="14"/>
      <c r="E131" s="14"/>
      <c r="F131" s="14"/>
      <c r="G131" s="14"/>
      <c r="H131" s="14"/>
      <c r="I131" s="14"/>
      <c r="J131" s="14"/>
      <c r="K131" s="14">
        <v>70</v>
      </c>
      <c r="L131" s="14">
        <v>60</v>
      </c>
      <c r="M131" s="14"/>
      <c r="N131" s="14"/>
      <c r="O131" s="14"/>
      <c r="P131" s="14"/>
      <c r="Q131" s="14"/>
      <c r="R131" s="14"/>
      <c r="S131" s="14"/>
    </row>
    <row r="132" spans="3:19">
      <c r="C132" s="16" t="s">
        <v>43</v>
      </c>
      <c r="D132" s="14">
        <v>1.9</v>
      </c>
      <c r="E132" s="14">
        <v>4.8</v>
      </c>
      <c r="F132" s="14">
        <v>19</v>
      </c>
      <c r="G132" s="14">
        <v>49.4</v>
      </c>
      <c r="H132" s="14">
        <v>85</v>
      </c>
      <c r="I132" s="14">
        <v>55.4</v>
      </c>
      <c r="J132" s="14">
        <v>169</v>
      </c>
      <c r="K132" s="14">
        <v>68.2</v>
      </c>
      <c r="L132" s="14">
        <v>48.2</v>
      </c>
      <c r="M132" s="14">
        <v>103.6</v>
      </c>
      <c r="N132" s="14">
        <v>79.599999999999994</v>
      </c>
      <c r="O132" s="14">
        <v>18.899999999999999</v>
      </c>
      <c r="P132" s="14">
        <v>13.6</v>
      </c>
      <c r="Q132" s="14">
        <v>10.6</v>
      </c>
      <c r="R132" s="14">
        <v>5.5</v>
      </c>
      <c r="S132" s="14">
        <v>6</v>
      </c>
    </row>
    <row r="133" spans="3:19">
      <c r="C133" s="16" t="s">
        <v>44</v>
      </c>
      <c r="D133" s="14">
        <v>23.9</v>
      </c>
      <c r="E133" s="14">
        <v>38.799999999999997</v>
      </c>
      <c r="F133" s="14">
        <v>84</v>
      </c>
      <c r="G133" s="14">
        <v>170.9</v>
      </c>
      <c r="H133" s="14">
        <v>337.9</v>
      </c>
      <c r="I133" s="14">
        <v>520.4</v>
      </c>
      <c r="J133" s="14">
        <v>724</v>
      </c>
      <c r="K133" s="14">
        <v>713.2</v>
      </c>
      <c r="L133" s="14">
        <v>593.20000000000005</v>
      </c>
      <c r="M133" s="14">
        <v>553.6</v>
      </c>
      <c r="N133" s="14">
        <v>459.6</v>
      </c>
      <c r="O133" s="14">
        <v>293.89999999999998</v>
      </c>
      <c r="P133" s="14">
        <v>250.6</v>
      </c>
      <c r="Q133" s="14">
        <v>185.6</v>
      </c>
      <c r="R133" s="14">
        <v>106.5</v>
      </c>
      <c r="S133" s="14">
        <v>95</v>
      </c>
    </row>
    <row r="136" spans="3:19">
      <c r="C136" s="12" t="s">
        <v>36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3:19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3:19">
      <c r="C138" s="12"/>
      <c r="D138" s="13">
        <v>1998</v>
      </c>
      <c r="E138" s="13">
        <v>1999</v>
      </c>
      <c r="F138" s="13">
        <v>2000</v>
      </c>
      <c r="G138" s="13">
        <v>2001</v>
      </c>
      <c r="H138" s="13">
        <v>2002</v>
      </c>
      <c r="I138" s="13">
        <v>2003</v>
      </c>
      <c r="J138" s="13">
        <v>2004</v>
      </c>
      <c r="K138" s="13">
        <v>2005</v>
      </c>
      <c r="L138" s="13">
        <v>2006</v>
      </c>
      <c r="M138" s="13">
        <v>2007</v>
      </c>
      <c r="N138" s="13">
        <v>2008</v>
      </c>
      <c r="O138" s="13">
        <v>2009</v>
      </c>
      <c r="P138" s="13">
        <v>2010</v>
      </c>
      <c r="Q138" s="13">
        <v>2011</v>
      </c>
      <c r="R138" s="13">
        <v>2012</v>
      </c>
      <c r="S138" s="13">
        <v>2013</v>
      </c>
    </row>
    <row r="139" spans="3:19">
      <c r="C139" s="15" t="s">
        <v>45</v>
      </c>
      <c r="D139" s="14">
        <v>6</v>
      </c>
      <c r="E139" s="14">
        <v>10</v>
      </c>
      <c r="F139" s="14">
        <v>19</v>
      </c>
      <c r="G139" s="14">
        <v>36.9</v>
      </c>
      <c r="H139" s="14">
        <v>67.599999999999994</v>
      </c>
      <c r="I139" s="14">
        <v>200</v>
      </c>
      <c r="J139" s="14">
        <v>150</v>
      </c>
      <c r="K139" s="14">
        <v>150</v>
      </c>
      <c r="L139" s="14">
        <v>130</v>
      </c>
      <c r="M139" s="14">
        <v>140</v>
      </c>
      <c r="N139" s="14">
        <v>130</v>
      </c>
      <c r="O139" s="14">
        <v>110</v>
      </c>
      <c r="P139" s="14">
        <v>90</v>
      </c>
      <c r="Q139" s="14">
        <v>80</v>
      </c>
      <c r="R139" s="14">
        <v>46</v>
      </c>
      <c r="S139" s="14">
        <v>41</v>
      </c>
    </row>
    <row r="140" spans="3:19">
      <c r="C140" s="14" t="s">
        <v>38</v>
      </c>
      <c r="D140" s="14"/>
      <c r="E140" s="14"/>
      <c r="F140" s="14"/>
      <c r="G140" s="14"/>
      <c r="H140" s="14"/>
      <c r="I140" s="14">
        <v>30</v>
      </c>
      <c r="J140" s="14">
        <v>75</v>
      </c>
      <c r="K140" s="14">
        <v>90</v>
      </c>
      <c r="L140" s="14">
        <v>70</v>
      </c>
      <c r="M140" s="14">
        <v>100</v>
      </c>
      <c r="N140" s="14">
        <v>110</v>
      </c>
      <c r="O140" s="14">
        <v>90</v>
      </c>
      <c r="P140" s="14">
        <v>80</v>
      </c>
      <c r="Q140" s="14">
        <v>62</v>
      </c>
      <c r="R140" s="14">
        <v>36</v>
      </c>
      <c r="S140" s="14">
        <v>32</v>
      </c>
    </row>
    <row r="141" spans="3:19">
      <c r="C141" s="14" t="s">
        <v>39</v>
      </c>
      <c r="D141" s="14">
        <v>5</v>
      </c>
      <c r="E141" s="14">
        <v>8</v>
      </c>
      <c r="F141" s="14">
        <v>15</v>
      </c>
      <c r="G141" s="14">
        <v>35.9</v>
      </c>
      <c r="H141" s="14">
        <v>60.8</v>
      </c>
      <c r="I141" s="14">
        <v>45</v>
      </c>
      <c r="J141" s="14">
        <v>120</v>
      </c>
      <c r="K141" s="14">
        <v>140</v>
      </c>
      <c r="L141" s="14">
        <v>125</v>
      </c>
      <c r="M141" s="14">
        <v>130</v>
      </c>
      <c r="N141" s="14">
        <v>50</v>
      </c>
      <c r="O141" s="14">
        <v>40</v>
      </c>
      <c r="P141" s="14">
        <v>40</v>
      </c>
      <c r="Q141" s="14">
        <v>21</v>
      </c>
      <c r="R141" s="14">
        <v>12</v>
      </c>
      <c r="S141" s="14">
        <v>10</v>
      </c>
    </row>
    <row r="142" spans="3:19">
      <c r="C142" s="14" t="s">
        <v>40</v>
      </c>
      <c r="D142" s="14"/>
      <c r="E142" s="14"/>
      <c r="F142" s="14"/>
      <c r="G142" s="14"/>
      <c r="H142" s="14">
        <v>40</v>
      </c>
      <c r="I142" s="14">
        <v>90</v>
      </c>
      <c r="J142" s="14">
        <v>110</v>
      </c>
      <c r="K142" s="14">
        <v>100</v>
      </c>
      <c r="L142" s="14">
        <v>80</v>
      </c>
      <c r="M142" s="14">
        <v>30</v>
      </c>
      <c r="N142" s="14">
        <v>60</v>
      </c>
      <c r="O142" s="14">
        <v>35</v>
      </c>
      <c r="P142" s="14">
        <v>27</v>
      </c>
      <c r="Q142" s="14">
        <v>12</v>
      </c>
      <c r="R142" s="14">
        <v>7</v>
      </c>
      <c r="S142" s="14">
        <v>6</v>
      </c>
    </row>
    <row r="143" spans="3:19">
      <c r="C143" s="14" t="s">
        <v>41</v>
      </c>
      <c r="D143" s="14">
        <v>11</v>
      </c>
      <c r="E143" s="14">
        <v>16</v>
      </c>
      <c r="F143" s="14">
        <v>31</v>
      </c>
      <c r="G143" s="14">
        <v>48.7</v>
      </c>
      <c r="H143" s="14">
        <v>84.5</v>
      </c>
      <c r="I143" s="14">
        <v>100</v>
      </c>
      <c r="J143" s="14">
        <v>100</v>
      </c>
      <c r="K143" s="14">
        <v>95</v>
      </c>
      <c r="L143" s="14">
        <v>80</v>
      </c>
      <c r="M143" s="14">
        <v>50</v>
      </c>
      <c r="N143" s="14">
        <v>30</v>
      </c>
      <c r="O143" s="14"/>
      <c r="P143" s="14"/>
      <c r="Q143" s="14"/>
      <c r="R143" s="14"/>
      <c r="S143" s="14"/>
    </row>
    <row r="144" spans="3:19">
      <c r="C144" s="14" t="s">
        <v>43</v>
      </c>
      <c r="D144" s="14">
        <v>1.9</v>
      </c>
      <c r="E144" s="14">
        <v>4.8</v>
      </c>
      <c r="F144" s="14">
        <v>19</v>
      </c>
      <c r="G144" s="14">
        <v>49.4</v>
      </c>
      <c r="H144" s="14">
        <v>85</v>
      </c>
      <c r="I144" s="14">
        <v>55.4</v>
      </c>
      <c r="J144" s="14">
        <v>169</v>
      </c>
      <c r="K144" s="14">
        <f>68.2+70</f>
        <v>138.19999999999999</v>
      </c>
      <c r="L144" s="14">
        <f>48.2+60</f>
        <v>108.2</v>
      </c>
      <c r="M144" s="14">
        <v>103.6</v>
      </c>
      <c r="N144" s="14">
        <v>79.599999999999994</v>
      </c>
      <c r="O144" s="14">
        <v>18.899999999999999</v>
      </c>
      <c r="P144" s="14">
        <v>13.6</v>
      </c>
      <c r="Q144" s="14">
        <v>10.6</v>
      </c>
      <c r="R144" s="14">
        <v>5.5</v>
      </c>
      <c r="S144" s="14">
        <v>6</v>
      </c>
    </row>
    <row r="145" spans="3:19">
      <c r="C145" s="14" t="s">
        <v>44</v>
      </c>
      <c r="D145" s="14">
        <v>23.9</v>
      </c>
      <c r="E145" s="14">
        <v>38.799999999999997</v>
      </c>
      <c r="F145" s="14">
        <v>84</v>
      </c>
      <c r="G145" s="14">
        <v>170.9</v>
      </c>
      <c r="H145" s="14">
        <v>337.9</v>
      </c>
      <c r="I145" s="14">
        <v>520.4</v>
      </c>
      <c r="J145" s="14">
        <v>724</v>
      </c>
      <c r="K145" s="14">
        <v>713.2</v>
      </c>
      <c r="L145" s="14">
        <v>593.20000000000005</v>
      </c>
      <c r="M145" s="14">
        <v>553.6</v>
      </c>
      <c r="N145" s="14">
        <v>459.6</v>
      </c>
      <c r="O145" s="14">
        <v>293.89999999999998</v>
      </c>
      <c r="P145" s="14">
        <v>250.6</v>
      </c>
      <c r="Q145" s="14">
        <v>185.6</v>
      </c>
      <c r="R145" s="14">
        <v>106.5</v>
      </c>
      <c r="S145" s="14">
        <v>95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</dc:creator>
  <cp:lastModifiedBy>佐野</cp:lastModifiedBy>
  <dcterms:created xsi:type="dcterms:W3CDTF">2014-07-04T16:19:35Z</dcterms:created>
  <dcterms:modified xsi:type="dcterms:W3CDTF">2014-07-06T03:24:35Z</dcterms:modified>
</cp:coreProperties>
</file>