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d.docs.live.net/5364e7b9de804dc9/【経営総論】/共有事例データ/数値データ-エクセルファイル/"/>
    </mc:Choice>
  </mc:AlternateContent>
  <xr:revisionPtr revIDLastSave="9" documentId="8_{9A9F159D-735D-46DF-B366-3C9DE6C04419}" xr6:coauthVersionLast="47" xr6:coauthVersionMax="47" xr10:uidLastSave="{7B834388-B6E7-4084-B04D-10CC537A330E}"/>
  <bookViews>
    <workbookView xWindow="-108" yWindow="-108" windowWidth="23256" windowHeight="12456" firstSheet="1" activeTab="2" xr2:uid="{00000000-000D-0000-FFFF-FFFF00000000}"/>
  </bookViews>
  <sheets>
    <sheet name="1999-2019data" sheetId="1" r:id="rId1"/>
    <sheet name="1999-2016data-変形版" sheetId="3" r:id="rId2"/>
    <sheet name="営業利益-研究開発費" sheetId="4" r:id="rId3"/>
    <sheet name="セグメント別data" sheetId="14" r:id="rId4"/>
    <sheet name="元データ" sheetId="6" r:id="rId5"/>
    <sheet name="2012-TABLE36" sheetId="17" r:id="rId6"/>
    <sheet name="2013－TABLE54" sheetId="18" r:id="rId7"/>
    <sheet name="2014-TABLE55" sheetId="19" r:id="rId8"/>
    <sheet name="2017セグメント" sheetId="20" r:id="rId9"/>
    <sheet name="2018segmentSales" sheetId="21" r:id="rId10"/>
    <sheet name="2003" sheetId="7" r:id="rId11"/>
    <sheet name="2003加工" sheetId="8" r:id="rId12"/>
    <sheet name="2002" sheetId="9" r:id="rId13"/>
    <sheet name="2002加工" sheetId="10" r:id="rId14"/>
    <sheet name="2005" sheetId="11" r:id="rId15"/>
    <sheet name="2005-加工" sheetId="12" r:id="rId16"/>
    <sheet name="Sheet2" sheetId="13" r:id="rId17"/>
    <sheet name="統計data-セグメント別グラフ" sheetId="16" r:id="rId18"/>
    <sheet name="最終データ2009-2017" sheetId="15" r:id="rId19"/>
  </sheets>
  <definedNames>
    <definedName name="_xlnm.Print_Area" localSheetId="2">'営業利益-研究開発費'!$AO$5:$BC$25</definedName>
    <definedName name="Z_BD98B63B_DCB5_4DA0_98FC_840192A00168_.wvu.PrintArea" localSheetId="2" hidden="1">'営業利益-研究開発費'!$AO$5:$BC$25</definedName>
  </definedNames>
  <calcPr calcId="191029"/>
  <customWorkbookViews>
    <customWorkbookView name="図2　研究開発費・率のグラフ" guid="{BD98B63B-DCB5-4DA0-98FC-840192A00168}" maximized="1" xWindow="-9" yWindow="-9" windowWidth="1938" windowHeight="1038"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8" i="4" l="1"/>
  <c r="Q39" i="4" s="1"/>
  <c r="Q36" i="4"/>
  <c r="Q37" i="4" s="1"/>
  <c r="Q35" i="4"/>
  <c r="P38" i="4"/>
  <c r="P39" i="4" s="1"/>
  <c r="P36" i="4"/>
  <c r="P37" i="4" s="1"/>
  <c r="P35" i="4"/>
  <c r="AA38" i="4"/>
  <c r="AA39" i="4" s="1"/>
  <c r="AA36" i="4"/>
  <c r="AA37" i="4" s="1"/>
  <c r="AA35" i="4"/>
  <c r="X39" i="4"/>
  <c r="X38" i="4"/>
  <c r="X36" i="4"/>
  <c r="X37" i="4" s="1"/>
  <c r="X35" i="4"/>
  <c r="N38" i="4"/>
  <c r="N39" i="4" s="1"/>
  <c r="N36" i="4"/>
  <c r="N37" i="4" s="1"/>
  <c r="N35" i="4"/>
  <c r="AA32" i="4"/>
  <c r="W32" i="4"/>
  <c r="V32" i="4"/>
  <c r="S32" i="4"/>
  <c r="R32" i="4"/>
  <c r="Q32" i="4"/>
  <c r="N32" i="4"/>
  <c r="M32" i="4"/>
  <c r="L32" i="4"/>
  <c r="I32" i="4"/>
  <c r="H32" i="4"/>
  <c r="G32" i="4"/>
  <c r="AA31" i="4"/>
  <c r="W31" i="4"/>
  <c r="V31" i="4"/>
  <c r="S31" i="4"/>
  <c r="R31" i="4"/>
  <c r="Q31" i="4"/>
  <c r="N31" i="4"/>
  <c r="M31" i="4"/>
  <c r="L31" i="4"/>
  <c r="I31" i="4"/>
  <c r="H31" i="4"/>
  <c r="G31" i="4"/>
  <c r="AA29" i="4"/>
  <c r="AA30" i="4" s="1"/>
  <c r="W29" i="4"/>
  <c r="W30" i="4" s="1"/>
  <c r="V29" i="4"/>
  <c r="V30" i="4" s="1"/>
  <c r="S29" i="4"/>
  <c r="S30" i="4" s="1"/>
  <c r="R29" i="4"/>
  <c r="R30" i="4" s="1"/>
  <c r="Q29" i="4"/>
  <c r="N29" i="4"/>
  <c r="M29" i="4"/>
  <c r="L29" i="4"/>
  <c r="L30" i="4" s="1"/>
  <c r="I29" i="4"/>
  <c r="I30" i="4" s="1"/>
  <c r="H29" i="4"/>
  <c r="H30" i="4" s="1"/>
  <c r="G29" i="4"/>
  <c r="G30" i="4" s="1"/>
  <c r="AA28" i="4"/>
  <c r="W28" i="4"/>
  <c r="V28" i="4"/>
  <c r="S28" i="4"/>
  <c r="R28" i="4"/>
  <c r="Q28" i="4"/>
  <c r="Q30" i="4" s="1"/>
  <c r="N28" i="4"/>
  <c r="N30" i="4" s="1"/>
  <c r="M28" i="4"/>
  <c r="M30" i="4" s="1"/>
  <c r="L28" i="4"/>
  <c r="I28" i="4"/>
  <c r="H28" i="4"/>
  <c r="G28" i="4"/>
  <c r="AA25" i="4"/>
  <c r="Z25" i="4"/>
  <c r="Y25" i="4"/>
  <c r="AA24" i="4"/>
  <c r="Z24" i="4"/>
  <c r="Y24" i="4"/>
  <c r="X24" i="4"/>
  <c r="X25" i="4" s="1"/>
  <c r="AA20" i="4"/>
  <c r="AA21" i="4" s="1"/>
  <c r="Z20" i="4"/>
  <c r="Z21" i="4" s="1"/>
  <c r="Y20" i="4"/>
  <c r="Y21" i="4" s="1"/>
  <c r="X20" i="4"/>
  <c r="AA19" i="4"/>
  <c r="Z19" i="4"/>
  <c r="Y19" i="4"/>
  <c r="X19" i="4"/>
  <c r="X21" i="4" s="1"/>
  <c r="AA18" i="4"/>
  <c r="AA23" i="4" s="1"/>
  <c r="Z18" i="4"/>
  <c r="Z23" i="4" s="1"/>
  <c r="Y18" i="4"/>
  <c r="Y23" i="4" s="1"/>
  <c r="X18" i="4"/>
  <c r="X23" i="4" s="1"/>
  <c r="V18" i="14"/>
  <c r="U18" i="14"/>
  <c r="T18" i="14"/>
  <c r="S18" i="14"/>
  <c r="R18" i="14"/>
  <c r="Q18" i="14"/>
  <c r="P18" i="14"/>
  <c r="O18" i="14"/>
  <c r="N18" i="14"/>
  <c r="M18" i="14"/>
  <c r="V17" i="14"/>
  <c r="U17" i="14"/>
  <c r="T17" i="14"/>
  <c r="S17" i="14"/>
  <c r="R17" i="14"/>
  <c r="Q17" i="14"/>
  <c r="P17" i="14"/>
  <c r="O17" i="14"/>
  <c r="N17" i="14"/>
  <c r="M17" i="14"/>
  <c r="L17" i="14"/>
  <c r="K17" i="14"/>
  <c r="J17" i="14"/>
  <c r="Q20" i="14"/>
  <c r="P20" i="14"/>
  <c r="O20" i="14"/>
  <c r="N20" i="14"/>
  <c r="M20" i="14"/>
  <c r="L20" i="14"/>
  <c r="K20" i="14"/>
  <c r="J20" i="14"/>
  <c r="I20" i="14"/>
  <c r="H20" i="14"/>
  <c r="G20" i="14"/>
  <c r="F20" i="14"/>
  <c r="E20" i="14"/>
  <c r="V19" i="14"/>
  <c r="U19" i="14"/>
  <c r="T19" i="14"/>
  <c r="S19" i="14"/>
  <c r="R19" i="14"/>
  <c r="Q19" i="14"/>
  <c r="P19" i="14"/>
  <c r="O19" i="14"/>
  <c r="N19" i="14"/>
  <c r="M19" i="14"/>
  <c r="L19" i="14"/>
  <c r="K19" i="14"/>
  <c r="J19" i="14"/>
  <c r="I19" i="14"/>
  <c r="H19" i="14"/>
  <c r="G19" i="14"/>
  <c r="F19" i="14"/>
  <c r="E19" i="14"/>
  <c r="D19" i="14"/>
  <c r="C19" i="14"/>
  <c r="U39" i="14"/>
  <c r="U69" i="14" s="1"/>
  <c r="U38" i="14"/>
  <c r="U68" i="14" s="1"/>
  <c r="U37" i="14"/>
  <c r="U70" i="14" s="1"/>
  <c r="U54" i="14" l="1"/>
  <c r="U55" i="14"/>
  <c r="U56" i="14"/>
  <c r="W38" i="4"/>
  <c r="W36" i="4"/>
  <c r="W35" i="4"/>
  <c r="W39" i="4" s="1"/>
  <c r="M38" i="4"/>
  <c r="M39" i="4" s="1"/>
  <c r="M36" i="4"/>
  <c r="M35" i="4"/>
  <c r="L3" i="16"/>
  <c r="L4" i="16"/>
  <c r="R28" i="16"/>
  <c r="D29" i="16"/>
  <c r="E29" i="16"/>
  <c r="E50" i="16" s="1"/>
  <c r="E79" i="16" s="1"/>
  <c r="F29" i="16"/>
  <c r="F50" i="16" s="1"/>
  <c r="F79" i="16" s="1"/>
  <c r="G29" i="16"/>
  <c r="G50" i="16" s="1"/>
  <c r="H29" i="16"/>
  <c r="I29" i="16"/>
  <c r="I50" i="16" s="1"/>
  <c r="I79" i="16" s="1"/>
  <c r="J29" i="16"/>
  <c r="K29" i="16"/>
  <c r="L29" i="16"/>
  <c r="M29" i="16"/>
  <c r="N29" i="16"/>
  <c r="N50" i="16" s="1"/>
  <c r="N79" i="16" s="1"/>
  <c r="J45" i="16"/>
  <c r="K45" i="16"/>
  <c r="L45" i="16"/>
  <c r="M45" i="16"/>
  <c r="N45" i="16"/>
  <c r="O45" i="16"/>
  <c r="P45" i="16"/>
  <c r="P74" i="16" s="1"/>
  <c r="Q45" i="16"/>
  <c r="Q74" i="16" s="1"/>
  <c r="R45" i="16"/>
  <c r="S45" i="16"/>
  <c r="T45" i="16"/>
  <c r="U45" i="16"/>
  <c r="V45" i="16"/>
  <c r="W45" i="16"/>
  <c r="N46" i="16"/>
  <c r="O46" i="16"/>
  <c r="P46" i="16"/>
  <c r="Q46" i="16"/>
  <c r="R46" i="16"/>
  <c r="R75" i="16" s="1"/>
  <c r="S46" i="16"/>
  <c r="T46" i="16"/>
  <c r="U46" i="16"/>
  <c r="U75" i="16" s="1"/>
  <c r="V46" i="16"/>
  <c r="W46" i="16"/>
  <c r="D47" i="16"/>
  <c r="E47" i="16"/>
  <c r="F47" i="16"/>
  <c r="G47" i="16"/>
  <c r="H47" i="16"/>
  <c r="I47" i="16"/>
  <c r="J47" i="16"/>
  <c r="K47" i="16"/>
  <c r="K76" i="16" s="1"/>
  <c r="L47" i="16"/>
  <c r="L76" i="16" s="1"/>
  <c r="M47" i="16"/>
  <c r="N47" i="16"/>
  <c r="O47" i="16"/>
  <c r="P47" i="16"/>
  <c r="Q47" i="16"/>
  <c r="Q76" i="16" s="1"/>
  <c r="R47" i="16"/>
  <c r="S47" i="16"/>
  <c r="S76" i="16" s="1"/>
  <c r="T47" i="16"/>
  <c r="T76" i="16" s="1"/>
  <c r="U47" i="16"/>
  <c r="V47" i="16"/>
  <c r="W47" i="16"/>
  <c r="F48" i="16"/>
  <c r="G48" i="16"/>
  <c r="H48" i="16"/>
  <c r="H77" i="16" s="1"/>
  <c r="I48" i="16"/>
  <c r="I77" i="16" s="1"/>
  <c r="J48" i="16"/>
  <c r="K48" i="16"/>
  <c r="L48" i="16"/>
  <c r="L77" i="16" s="1"/>
  <c r="M48" i="16"/>
  <c r="N48" i="16"/>
  <c r="O48" i="16"/>
  <c r="P48" i="16"/>
  <c r="Q48" i="16"/>
  <c r="Q77" i="16" s="1"/>
  <c r="R48" i="16"/>
  <c r="O49" i="16"/>
  <c r="P49" i="16"/>
  <c r="Q49" i="16"/>
  <c r="R49" i="16"/>
  <c r="S49" i="16"/>
  <c r="T49" i="16"/>
  <c r="U49" i="16"/>
  <c r="V49" i="16"/>
  <c r="V78" i="16" s="1"/>
  <c r="W49" i="16"/>
  <c r="D50" i="16"/>
  <c r="D79" i="16" s="1"/>
  <c r="H50" i="16"/>
  <c r="J50" i="16"/>
  <c r="K50" i="16"/>
  <c r="K79" i="16" s="1"/>
  <c r="L50" i="16"/>
  <c r="L79" i="16" s="1"/>
  <c r="M50" i="16"/>
  <c r="M79" i="16" s="1"/>
  <c r="O50" i="16"/>
  <c r="P50" i="16"/>
  <c r="Q50" i="16"/>
  <c r="R50" i="16"/>
  <c r="S50" i="16"/>
  <c r="T50" i="16"/>
  <c r="U50" i="16"/>
  <c r="U79" i="16" s="1"/>
  <c r="V50" i="16"/>
  <c r="W50" i="16"/>
  <c r="D51" i="16"/>
  <c r="E51" i="16"/>
  <c r="E76" i="16" s="1"/>
  <c r="F51" i="16"/>
  <c r="G51" i="16"/>
  <c r="H51" i="16"/>
  <c r="I51" i="16"/>
  <c r="J51" i="16"/>
  <c r="K51" i="16"/>
  <c r="L51" i="16"/>
  <c r="L74" i="16" s="1"/>
  <c r="M51" i="16"/>
  <c r="M76" i="16" s="1"/>
  <c r="N51" i="16"/>
  <c r="O51" i="16"/>
  <c r="P51" i="16"/>
  <c r="Q51" i="16"/>
  <c r="Q75" i="16" s="1"/>
  <c r="R51" i="16"/>
  <c r="R78" i="16" s="1"/>
  <c r="S51" i="16"/>
  <c r="T51" i="16"/>
  <c r="T74" i="16" s="1"/>
  <c r="U51" i="16"/>
  <c r="U76" i="16" s="1"/>
  <c r="V51" i="16"/>
  <c r="W51" i="16"/>
  <c r="E57" i="16"/>
  <c r="F57" i="16"/>
  <c r="K74" i="16"/>
  <c r="M74" i="16"/>
  <c r="O74" i="16"/>
  <c r="S74" i="16"/>
  <c r="U74" i="16"/>
  <c r="W74" i="16"/>
  <c r="S75" i="16"/>
  <c r="T75" i="16"/>
  <c r="G76" i="16"/>
  <c r="H76" i="16"/>
  <c r="I76" i="16"/>
  <c r="J76" i="16"/>
  <c r="O76" i="16"/>
  <c r="P76" i="16"/>
  <c r="W76" i="16"/>
  <c r="G77" i="16"/>
  <c r="K77" i="16"/>
  <c r="M77" i="16"/>
  <c r="O77" i="16"/>
  <c r="P77" i="16"/>
  <c r="P78" i="16"/>
  <c r="S78" i="16"/>
  <c r="T78" i="16"/>
  <c r="U78" i="16"/>
  <c r="W78" i="16"/>
  <c r="H79" i="16"/>
  <c r="O79" i="16"/>
  <c r="P79" i="16"/>
  <c r="S79" i="16"/>
  <c r="T79" i="16"/>
  <c r="W79" i="16"/>
  <c r="C12" i="15"/>
  <c r="D12" i="15"/>
  <c r="E12" i="15"/>
  <c r="F12" i="15"/>
  <c r="G12" i="15"/>
  <c r="H12" i="15"/>
  <c r="I12" i="15"/>
  <c r="J12" i="15"/>
  <c r="K12" i="15"/>
  <c r="C13" i="15"/>
  <c r="D13" i="15"/>
  <c r="E13" i="15"/>
  <c r="F13" i="15"/>
  <c r="G13" i="15"/>
  <c r="H13" i="15"/>
  <c r="I13" i="15"/>
  <c r="J13" i="15"/>
  <c r="K13" i="15"/>
  <c r="C14" i="15"/>
  <c r="D14" i="15"/>
  <c r="E14" i="15"/>
  <c r="F14" i="15"/>
  <c r="G14" i="15"/>
  <c r="H14" i="15"/>
  <c r="I14" i="15"/>
  <c r="J14" i="15"/>
  <c r="K14" i="15"/>
  <c r="C15" i="15"/>
  <c r="D15" i="15"/>
  <c r="E15" i="15"/>
  <c r="F15" i="15"/>
  <c r="G15" i="15"/>
  <c r="H15" i="15"/>
  <c r="C37" i="14"/>
  <c r="D37" i="14"/>
  <c r="E37" i="14"/>
  <c r="F37" i="14"/>
  <c r="G37" i="14"/>
  <c r="G54" i="14" s="1"/>
  <c r="H37" i="14"/>
  <c r="I37" i="14"/>
  <c r="J37" i="14"/>
  <c r="K37" i="14"/>
  <c r="L37" i="14"/>
  <c r="M37" i="14"/>
  <c r="N37" i="14"/>
  <c r="O37" i="14"/>
  <c r="P37" i="14"/>
  <c r="Q37" i="14"/>
  <c r="Q70" i="14" s="1"/>
  <c r="R37" i="14"/>
  <c r="S37" i="14"/>
  <c r="T37" i="14"/>
  <c r="J38" i="14"/>
  <c r="K38" i="14"/>
  <c r="L38" i="14"/>
  <c r="M38" i="14"/>
  <c r="N38" i="14"/>
  <c r="O38" i="14"/>
  <c r="P38" i="14"/>
  <c r="Q38" i="14"/>
  <c r="R38" i="14"/>
  <c r="S38" i="14"/>
  <c r="T38" i="14"/>
  <c r="M39" i="14"/>
  <c r="N39" i="14"/>
  <c r="O39" i="14"/>
  <c r="P39" i="14"/>
  <c r="Q39" i="14"/>
  <c r="R39" i="14"/>
  <c r="S39" i="14"/>
  <c r="T39" i="14"/>
  <c r="E40" i="14"/>
  <c r="F40" i="14"/>
  <c r="G40" i="14"/>
  <c r="H40" i="14"/>
  <c r="I40" i="14"/>
  <c r="J40" i="14"/>
  <c r="K40" i="14"/>
  <c r="L40" i="14"/>
  <c r="M40" i="14"/>
  <c r="N40" i="14"/>
  <c r="O40" i="14"/>
  <c r="P40" i="14"/>
  <c r="Q40" i="14"/>
  <c r="J68" i="14"/>
  <c r="K68" i="14"/>
  <c r="L68" i="14"/>
  <c r="I70" i="14"/>
  <c r="R16" i="6"/>
  <c r="S16" i="6"/>
  <c r="AC23" i="6"/>
  <c r="AD23" i="6"/>
  <c r="AE23" i="6"/>
  <c r="I71" i="14" l="1"/>
  <c r="I57" i="14"/>
  <c r="T70" i="14"/>
  <c r="T54" i="14"/>
  <c r="D70" i="14"/>
  <c r="D54" i="14"/>
  <c r="H71" i="14"/>
  <c r="H57" i="14"/>
  <c r="P68" i="14"/>
  <c r="P55" i="14"/>
  <c r="S70" i="14"/>
  <c r="S54" i="14"/>
  <c r="O71" i="14"/>
  <c r="O57" i="14"/>
  <c r="G71" i="14"/>
  <c r="G57" i="14"/>
  <c r="O69" i="14"/>
  <c r="O56" i="14"/>
  <c r="O68" i="14"/>
  <c r="O55" i="14"/>
  <c r="R70" i="14"/>
  <c r="R54" i="14"/>
  <c r="J70" i="14"/>
  <c r="J54" i="14"/>
  <c r="Q68" i="14"/>
  <c r="Q55" i="14"/>
  <c r="C70" i="14"/>
  <c r="C54" i="14"/>
  <c r="N71" i="14"/>
  <c r="N57" i="14"/>
  <c r="F71" i="14"/>
  <c r="F57" i="14"/>
  <c r="N69" i="14"/>
  <c r="N56" i="14"/>
  <c r="N68" i="14"/>
  <c r="N55" i="14"/>
  <c r="Q54" i="14"/>
  <c r="I54" i="14"/>
  <c r="R76" i="16"/>
  <c r="W75" i="16"/>
  <c r="O75" i="16"/>
  <c r="J79" i="16"/>
  <c r="G70" i="14"/>
  <c r="M71" i="14"/>
  <c r="M57" i="14"/>
  <c r="E71" i="14"/>
  <c r="E57" i="14"/>
  <c r="M69" i="14"/>
  <c r="M56" i="14"/>
  <c r="M68" i="14"/>
  <c r="M55" i="14"/>
  <c r="P70" i="14"/>
  <c r="P54" i="14"/>
  <c r="H70" i="14"/>
  <c r="H54" i="14"/>
  <c r="V79" i="16"/>
  <c r="N76" i="16"/>
  <c r="F76" i="16"/>
  <c r="R79" i="16"/>
  <c r="W37" i="4"/>
  <c r="T68" i="14"/>
  <c r="T55" i="14"/>
  <c r="Q71" i="14"/>
  <c r="Q57" i="14"/>
  <c r="Q69" i="14"/>
  <c r="Q56" i="14"/>
  <c r="L70" i="14"/>
  <c r="L54" i="14"/>
  <c r="P71" i="14"/>
  <c r="P57" i="14"/>
  <c r="P69" i="14"/>
  <c r="P56" i="14"/>
  <c r="K70" i="14"/>
  <c r="K54" i="14"/>
  <c r="L71" i="14"/>
  <c r="L57" i="14"/>
  <c r="T69" i="14"/>
  <c r="T56" i="14"/>
  <c r="L55" i="14"/>
  <c r="O70" i="14"/>
  <c r="O54" i="14"/>
  <c r="Q78" i="16"/>
  <c r="K71" i="14"/>
  <c r="K57" i="14"/>
  <c r="S69" i="14"/>
  <c r="S56" i="14"/>
  <c r="S68" i="14"/>
  <c r="S55" i="14"/>
  <c r="K55" i="14"/>
  <c r="N70" i="14"/>
  <c r="N54" i="14"/>
  <c r="F70" i="14"/>
  <c r="F54" i="14"/>
  <c r="J71" i="14"/>
  <c r="J57" i="14"/>
  <c r="R69" i="14"/>
  <c r="R56" i="14"/>
  <c r="R68" i="14"/>
  <c r="R55" i="14"/>
  <c r="J55" i="14"/>
  <c r="M70" i="14"/>
  <c r="M54" i="14"/>
  <c r="E70" i="14"/>
  <c r="E54" i="14"/>
  <c r="Q79" i="16"/>
  <c r="O78" i="16"/>
  <c r="R77" i="16"/>
  <c r="J77" i="16"/>
  <c r="D76" i="16"/>
  <c r="P75" i="16"/>
  <c r="R74" i="16"/>
  <c r="G79" i="16"/>
  <c r="M37" i="4"/>
  <c r="V75" i="16"/>
  <c r="N75" i="16"/>
  <c r="N77" i="16"/>
  <c r="F77" i="16"/>
  <c r="V74" i="16"/>
  <c r="N74" i="16"/>
  <c r="V76" i="16"/>
  <c r="W24" i="4" l="1"/>
  <c r="W25" i="4" s="1"/>
  <c r="V24" i="4"/>
  <c r="V25" i="4" s="1"/>
  <c r="U24" i="4"/>
  <c r="U25" i="4" s="1"/>
  <c r="T24" i="4"/>
  <c r="T25" i="4" s="1"/>
  <c r="S24" i="4"/>
  <c r="R24" i="4"/>
  <c r="R25" i="4" s="1"/>
  <c r="Q24" i="4"/>
  <c r="Q25" i="4" s="1"/>
  <c r="P24" i="4"/>
  <c r="P25" i="4" s="1"/>
  <c r="O24" i="4"/>
  <c r="N24" i="4"/>
  <c r="N25" i="4" s="1"/>
  <c r="M24" i="4"/>
  <c r="M25" i="4" s="1"/>
  <c r="L24" i="4"/>
  <c r="L25" i="4" s="1"/>
  <c r="K24" i="4"/>
  <c r="K25" i="4" s="1"/>
  <c r="J24" i="4"/>
  <c r="I24" i="4"/>
  <c r="H24" i="4"/>
  <c r="H25" i="4" s="1"/>
  <c r="G24" i="4"/>
  <c r="G25" i="4" s="1"/>
  <c r="F24" i="4"/>
  <c r="F25" i="4" s="1"/>
  <c r="E24" i="4"/>
  <c r="D24" i="4"/>
  <c r="C24" i="4"/>
  <c r="C25" i="4" s="1"/>
  <c r="W20" i="4"/>
  <c r="V20" i="4"/>
  <c r="U20" i="4"/>
  <c r="T20" i="4"/>
  <c r="S20" i="4"/>
  <c r="R20" i="4"/>
  <c r="Q20" i="4"/>
  <c r="P20" i="4"/>
  <c r="O20" i="4"/>
  <c r="N20" i="4"/>
  <c r="M20" i="4"/>
  <c r="L20" i="4"/>
  <c r="K20" i="4"/>
  <c r="J20" i="4"/>
  <c r="I20" i="4"/>
  <c r="I21" i="4" s="1"/>
  <c r="H20" i="4"/>
  <c r="H21" i="4" s="1"/>
  <c r="G20" i="4"/>
  <c r="F20" i="4"/>
  <c r="E20" i="4"/>
  <c r="D20" i="4"/>
  <c r="C20" i="4"/>
  <c r="W19" i="4"/>
  <c r="V19" i="4"/>
  <c r="U19" i="4"/>
  <c r="T19" i="4"/>
  <c r="S19" i="4"/>
  <c r="R19" i="4"/>
  <c r="Q19" i="4"/>
  <c r="P19" i="4"/>
  <c r="O19" i="4"/>
  <c r="N19" i="4"/>
  <c r="M19" i="4"/>
  <c r="L19" i="4"/>
  <c r="K19" i="4"/>
  <c r="J19" i="4"/>
  <c r="I19" i="4"/>
  <c r="H19" i="4"/>
  <c r="G19" i="4"/>
  <c r="F19" i="4"/>
  <c r="E19" i="4"/>
  <c r="D19" i="4"/>
  <c r="C19" i="4"/>
  <c r="P21" i="4" l="1"/>
  <c r="Q21" i="4"/>
  <c r="J21" i="4"/>
  <c r="R21" i="4"/>
  <c r="F21" i="4"/>
  <c r="N21" i="4"/>
  <c r="V21" i="4"/>
  <c r="G21" i="4"/>
  <c r="O21" i="4"/>
  <c r="W21" i="4"/>
  <c r="S25" i="4"/>
  <c r="D25" i="4"/>
  <c r="J25" i="4"/>
  <c r="I25" i="4"/>
  <c r="S21" i="4"/>
  <c r="K21" i="4"/>
  <c r="L21" i="4"/>
  <c r="O25" i="4"/>
  <c r="C21" i="4"/>
  <c r="D21" i="4"/>
  <c r="T21" i="4"/>
  <c r="E21" i="4"/>
  <c r="M21" i="4"/>
  <c r="U21" i="4"/>
  <c r="E25" i="4"/>
  <c r="Q17" i="1"/>
  <c r="Q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佐野正博</author>
  </authors>
  <commentList>
    <comment ref="V1" authorId="0" shapeId="0" xr:uid="{7DAE0FFB-41EC-4EC2-B91F-EC0C81EC7BCF}">
      <text>
        <r>
          <rPr>
            <b/>
            <sz val="9"/>
            <color indexed="81"/>
            <rFont val="MS P ゴシック"/>
            <family val="3"/>
            <charset val="128"/>
          </rPr>
          <t xml:space="preserve">佐野正博:wearables, Home and Accessoriesが登場し、下記の5区分となった
それに伴い数値の連続性が部分的になくなっている
iPhone (1)
Mac (1)
iPad (1)
Wearables, Home and Accessories (1)(2)
Services (3)
Total net sales (4)
 2019 2018 2017
iPhone (1)  $142,381   $164,888   $139,337 
Mac (1) 25,740 25,198 25,569
iPad (1) 21,280 18,380 18,802
Wearables, Home and Accessories (1)(2) 24,482 17,381 12,826
Services (3) 46,291 39,748 32,700
Total net sales (4)  $260,174   $265,595   $229,234 
Beginning in the first quarter of 2019, the Company classified the amortization  of the deferred value of Maps, Siri and free iCloud services, which are bundled in the sales price of iPhone, Mac, iPad and certain other products, in Services  net sales. Historically, the Company classified the amortization of these  amounts in Products net sales consistent with its management reporting  framework. As a result, Products and Services net sales for 2018 and 2017 were  reclassified to conform to the 2019 presentation. </t>
        </r>
      </text>
    </comment>
  </commentList>
</comments>
</file>

<file path=xl/sharedStrings.xml><?xml version="1.0" encoding="utf-8"?>
<sst xmlns="http://schemas.openxmlformats.org/spreadsheetml/2006/main" count="1563" uniqueCount="349">
  <si>
    <t xml:space="preserve">Net sales </t>
  </si>
  <si>
    <t>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</si>
  <si>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</si>
  <si>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</si>
  <si>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</si>
  <si>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</si>
  <si>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</si>
  <si>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</si>
  <si>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</si>
  <si>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</si>
  <si>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</si>
  <si>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 xml:space="preserve">Net income </t>
  </si>
  <si>
    <t>2016年
9月末締</t>
    <rPh sb="4" eb="5">
      <t>ネン</t>
    </rPh>
    <rPh sb="7" eb="8">
      <t>ガツ</t>
    </rPh>
    <rPh sb="8" eb="9">
      <t>マツ</t>
    </rPh>
    <rPh sb="9" eb="10">
      <t>ジ</t>
    </rPh>
    <phoneticPr fontId="2"/>
  </si>
  <si>
    <t>2015年
9月末締</t>
    <rPh sb="4" eb="5">
      <t>ネン</t>
    </rPh>
    <rPh sb="7" eb="8">
      <t>ガツ</t>
    </rPh>
    <rPh sb="8" eb="9">
      <t>マツ</t>
    </rPh>
    <rPh sb="9" eb="10">
      <t>ジ</t>
    </rPh>
    <phoneticPr fontId="2"/>
  </si>
  <si>
    <t>2014年
9月末締</t>
    <rPh sb="4" eb="5">
      <t>ネン</t>
    </rPh>
    <rPh sb="7" eb="8">
      <t>ガツ</t>
    </rPh>
    <rPh sb="8" eb="9">
      <t>マツ</t>
    </rPh>
    <rPh sb="9" eb="10">
      <t>ジ</t>
    </rPh>
    <phoneticPr fontId="2"/>
  </si>
  <si>
    <t>2013年
9月末締</t>
    <rPh sb="4" eb="5">
      <t>ネン</t>
    </rPh>
    <rPh sb="7" eb="8">
      <t>ガツ</t>
    </rPh>
    <rPh sb="8" eb="9">
      <t>マツ</t>
    </rPh>
    <rPh sb="9" eb="10">
      <t>ジ</t>
    </rPh>
    <phoneticPr fontId="2"/>
  </si>
  <si>
    <t>2012年
9月末締</t>
    <rPh sb="4" eb="5">
      <t>ネン</t>
    </rPh>
    <rPh sb="7" eb="8">
      <t>ガツ</t>
    </rPh>
    <rPh sb="8" eb="9">
      <t>マツ</t>
    </rPh>
    <rPh sb="9" eb="10">
      <t>ジ</t>
    </rPh>
    <phoneticPr fontId="2"/>
  </si>
  <si>
    <t>2011年
9月末締</t>
    <rPh sb="4" eb="5">
      <t>ネン</t>
    </rPh>
    <rPh sb="7" eb="8">
      <t>ガツ</t>
    </rPh>
    <rPh sb="8" eb="9">
      <t>マツ</t>
    </rPh>
    <rPh sb="9" eb="10">
      <t>ジ</t>
    </rPh>
    <phoneticPr fontId="2"/>
  </si>
  <si>
    <t>2010年
9月末締</t>
    <rPh sb="4" eb="5">
      <t>ネン</t>
    </rPh>
    <rPh sb="7" eb="8">
      <t>ガツ</t>
    </rPh>
    <rPh sb="8" eb="9">
      <t>マツ</t>
    </rPh>
    <rPh sb="9" eb="10">
      <t>ジ</t>
    </rPh>
    <phoneticPr fontId="2"/>
  </si>
  <si>
    <t>2009年
9月末締</t>
    <rPh sb="4" eb="5">
      <t>ネン</t>
    </rPh>
    <rPh sb="7" eb="8">
      <t>ガツ</t>
    </rPh>
    <rPh sb="8" eb="9">
      <t>マツ</t>
    </rPh>
    <rPh sb="9" eb="10">
      <t>ジ</t>
    </rPh>
    <phoneticPr fontId="2"/>
  </si>
  <si>
    <t>2008年
9月末締</t>
    <rPh sb="4" eb="5">
      <t>ネン</t>
    </rPh>
    <rPh sb="7" eb="8">
      <t>ガツ</t>
    </rPh>
    <rPh sb="8" eb="9">
      <t>マツ</t>
    </rPh>
    <rPh sb="9" eb="10">
      <t>ジ</t>
    </rPh>
    <phoneticPr fontId="2"/>
  </si>
  <si>
    <t>2007年
9月末締</t>
    <rPh sb="4" eb="5">
      <t>ネン</t>
    </rPh>
    <rPh sb="7" eb="8">
      <t>ガツ</t>
    </rPh>
    <rPh sb="8" eb="9">
      <t>マツ</t>
    </rPh>
    <rPh sb="9" eb="10">
      <t>ジ</t>
    </rPh>
    <phoneticPr fontId="2"/>
  </si>
  <si>
    <t>2006年
9月末締</t>
    <rPh sb="4" eb="5">
      <t>ネン</t>
    </rPh>
    <rPh sb="7" eb="8">
      <t>ガツ</t>
    </rPh>
    <rPh sb="8" eb="9">
      <t>マツ</t>
    </rPh>
    <rPh sb="9" eb="10">
      <t>ジ</t>
    </rPh>
    <phoneticPr fontId="2"/>
  </si>
  <si>
    <t>2005年
9月末締</t>
    <rPh sb="4" eb="5">
      <t>ネン</t>
    </rPh>
    <rPh sb="7" eb="8">
      <t>ガツ</t>
    </rPh>
    <rPh sb="8" eb="9">
      <t>マツ</t>
    </rPh>
    <rPh sb="9" eb="10">
      <t>ジ</t>
    </rPh>
    <phoneticPr fontId="2"/>
  </si>
  <si>
    <t>2004年
9月末締</t>
    <rPh sb="4" eb="5">
      <t>ネン</t>
    </rPh>
    <rPh sb="7" eb="8">
      <t>ガツ</t>
    </rPh>
    <rPh sb="8" eb="9">
      <t>マツ</t>
    </rPh>
    <rPh sb="9" eb="10">
      <t>ジ</t>
    </rPh>
    <phoneticPr fontId="2"/>
  </si>
  <si>
    <t>2003年
9月末締</t>
    <rPh sb="4" eb="5">
      <t>ネン</t>
    </rPh>
    <rPh sb="7" eb="8">
      <t>ガツ</t>
    </rPh>
    <rPh sb="8" eb="9">
      <t>マツ</t>
    </rPh>
    <rPh sb="9" eb="10">
      <t>ジ</t>
    </rPh>
    <phoneticPr fontId="2"/>
  </si>
  <si>
    <t>2001年
9月末締</t>
    <rPh sb="4" eb="5">
      <t>ネン</t>
    </rPh>
    <rPh sb="7" eb="8">
      <t>ガツ</t>
    </rPh>
    <rPh sb="8" eb="9">
      <t>マツ</t>
    </rPh>
    <rPh sb="9" eb="10">
      <t>ジ</t>
    </rPh>
    <phoneticPr fontId="2"/>
  </si>
  <si>
    <t>2000年
9月末締</t>
    <rPh sb="4" eb="5">
      <t>ネン</t>
    </rPh>
    <rPh sb="7" eb="8">
      <t>ガツ</t>
    </rPh>
    <rPh sb="8" eb="9">
      <t>マツ</t>
    </rPh>
    <rPh sb="9" eb="10">
      <t>ジ</t>
    </rPh>
    <phoneticPr fontId="2"/>
  </si>
  <si>
    <t>1999年
9月末締</t>
    <rPh sb="4" eb="5">
      <t>ネン</t>
    </rPh>
    <rPh sb="7" eb="8">
      <t>ガツ</t>
    </rPh>
    <rPh sb="8" eb="9">
      <t>マツ</t>
    </rPh>
    <rPh sb="9" eb="10">
      <t>ジ</t>
    </rPh>
    <phoneticPr fontId="2"/>
  </si>
  <si>
    <t>2002年
9月末締</t>
    <rPh sb="4" eb="5">
      <t>ネン</t>
    </rPh>
    <rPh sb="7" eb="8">
      <t>ガツ</t>
    </rPh>
    <rPh sb="8" eb="9">
      <t>マツ</t>
    </rPh>
    <rPh sb="9" eb="10">
      <t>ジ</t>
    </rPh>
    <phoneticPr fontId="2"/>
  </si>
  <si>
    <t>純売上高</t>
    <rPh sb="0" eb="1">
      <t>ジュン</t>
    </rPh>
    <rPh sb="1" eb="3">
      <t>ウリアゲ</t>
    </rPh>
    <rPh sb="3" eb="4">
      <t>ダカ</t>
    </rPh>
    <phoneticPr fontId="2"/>
  </si>
  <si>
    <t>売上原価</t>
    <rPh sb="0" eb="2">
      <t>ウリアゲ</t>
    </rPh>
    <rPh sb="2" eb="4">
      <t>ゲンカ</t>
    </rPh>
    <phoneticPr fontId="2"/>
  </si>
  <si>
    <t>粗利益（売上総利益）</t>
    <rPh sb="0" eb="2">
      <t>ソリ</t>
    </rPh>
    <rPh sb="4" eb="6">
      <t>ウリアゲ</t>
    </rPh>
    <rPh sb="6" eb="9">
      <t>ソウリエキ</t>
    </rPh>
    <phoneticPr fontId="2"/>
  </si>
  <si>
    <t>営業費用</t>
    <rPh sb="0" eb="2">
      <t>エイギョウ</t>
    </rPh>
    <rPh sb="2" eb="4">
      <t>ヒヨウ</t>
    </rPh>
    <phoneticPr fontId="2"/>
  </si>
  <si>
    <t>研究開発費</t>
    <rPh sb="0" eb="2">
      <t>ケンキュウ</t>
    </rPh>
    <rPh sb="2" eb="5">
      <t>カイハツヒ</t>
    </rPh>
    <phoneticPr fontId="2"/>
  </si>
  <si>
    <t>販売費および一般管理費</t>
    <rPh sb="0" eb="3">
      <t>ハンバイヒ</t>
    </rPh>
    <rPh sb="6" eb="8">
      <t>イッパン</t>
    </rPh>
    <rPh sb="8" eb="11">
      <t>カンリヒ</t>
    </rPh>
    <phoneticPr fontId="2"/>
  </si>
  <si>
    <t>総営業費用</t>
    <rPh sb="0" eb="1">
      <t>ソウ</t>
    </rPh>
    <rPh sb="1" eb="3">
      <t>エイギョウ</t>
    </rPh>
    <rPh sb="3" eb="5">
      <t>ヒヨウ</t>
    </rPh>
    <phoneticPr fontId="2"/>
  </si>
  <si>
    <t>営業利益</t>
    <rPh sb="0" eb="2">
      <t>エイギョウ</t>
    </rPh>
    <rPh sb="2" eb="4">
      <t>リエキ</t>
    </rPh>
    <phoneticPr fontId="2"/>
  </si>
  <si>
    <t>営業外収益＋営業外費用</t>
    <rPh sb="0" eb="3">
      <t>エイギョウガイ</t>
    </rPh>
    <rPh sb="3" eb="5">
      <t>シュウエキ</t>
    </rPh>
    <rPh sb="6" eb="9">
      <t>エイギョウガイ</t>
    </rPh>
    <rPh sb="9" eb="11">
      <t>ヒヨウ</t>
    </rPh>
    <phoneticPr fontId="2"/>
  </si>
  <si>
    <t>税引き前純利益</t>
    <rPh sb="0" eb="2">
      <t>ゼイビ</t>
    </rPh>
    <rPh sb="3" eb="4">
      <t>マエ</t>
    </rPh>
    <rPh sb="4" eb="7">
      <t>ジュンリエキ</t>
    </rPh>
    <phoneticPr fontId="2"/>
  </si>
  <si>
    <t>税金</t>
    <rPh sb="0" eb="2">
      <t>ゼイキン</t>
    </rPh>
    <phoneticPr fontId="2"/>
  </si>
  <si>
    <t>純利益</t>
    <rPh sb="0" eb="3">
      <t>ジュンリエキ</t>
    </rPh>
    <phoneticPr fontId="2"/>
  </si>
  <si>
    <t>売上高研究開発費率</t>
    <rPh sb="0" eb="2">
      <t>ウリアゲ</t>
    </rPh>
    <rPh sb="2" eb="3">
      <t>ダカ</t>
    </rPh>
    <rPh sb="3" eb="5">
      <t>ケンキュウ</t>
    </rPh>
    <rPh sb="5" eb="8">
      <t>カイハツヒ</t>
    </rPh>
    <rPh sb="8" eb="9">
      <t>リツ</t>
    </rPh>
    <phoneticPr fontId="2"/>
  </si>
  <si>
    <t>2018年
9月末締</t>
    <rPh sb="4" eb="5">
      <t>ネン</t>
    </rPh>
    <rPh sb="7" eb="8">
      <t>ガツ</t>
    </rPh>
    <rPh sb="8" eb="9">
      <t>マツ</t>
    </rPh>
    <rPh sb="9" eb="10">
      <t>ジ</t>
    </rPh>
    <phoneticPr fontId="2"/>
  </si>
  <si>
    <t>2019年
9月末締</t>
    <rPh sb="4" eb="5">
      <t>ネン</t>
    </rPh>
    <rPh sb="7" eb="8">
      <t>ガツ</t>
    </rPh>
    <rPh sb="8" eb="9">
      <t>マツ</t>
    </rPh>
    <rPh sb="9" eb="10">
      <t>ジ</t>
    </rPh>
    <phoneticPr fontId="2"/>
  </si>
  <si>
    <t>2017年
9月末締</t>
    <rPh sb="4" eb="5">
      <t>ネン</t>
    </rPh>
    <rPh sb="7" eb="8">
      <t>ガツ</t>
    </rPh>
    <rPh sb="8" eb="9">
      <t>マツ</t>
    </rPh>
    <rPh sb="9" eb="10">
      <t>ジ</t>
    </rPh>
    <phoneticPr fontId="2"/>
  </si>
  <si>
    <t>売上高営業利益率</t>
    <rPh sb="0" eb="2">
      <t>ウリアゲ</t>
    </rPh>
    <rPh sb="2" eb="3">
      <t>ダカ</t>
    </rPh>
    <rPh sb="3" eb="5">
      <t>エイギョウ</t>
    </rPh>
    <rPh sb="5" eb="7">
      <t>リエキ</t>
    </rPh>
    <rPh sb="7" eb="8">
      <t>リツ</t>
    </rPh>
    <phoneticPr fontId="2"/>
  </si>
  <si>
    <t>5年間平均</t>
    <rPh sb="1" eb="3">
      <t>ネンカン</t>
    </rPh>
    <rPh sb="3" eb="5">
      <t>ヘイキン</t>
    </rPh>
    <phoneticPr fontId="2"/>
  </si>
  <si>
    <t>iPod net sales</t>
  </si>
  <si>
    <t>-</t>
  </si>
  <si>
    <t/>
  </si>
  <si>
    <t>iPod unit sales</t>
  </si>
  <si>
    <t>Net sales per iPod unit sold (i)</t>
  </si>
  <si>
    <t>Net sales per Macintosh unit sold (e)</t>
  </si>
  <si>
    <t>Net sales per Mac unit sold (h)</t>
  </si>
  <si>
    <t>Total Macintosh unit sales</t>
  </si>
  <si>
    <t>Portables (c)</t>
  </si>
  <si>
    <t>Desktops (b)</t>
  </si>
  <si>
    <t>iBook unit sales</t>
  </si>
  <si>
    <t>iMac unit sales</t>
  </si>
  <si>
    <t>Net sales per Macintosh unit sold (b)</t>
  </si>
  <si>
    <t>PowerBook unit sales</t>
  </si>
  <si>
    <t>Power Macintosh unit sales (b)</t>
  </si>
  <si>
    <t>Unit Sales by Product:</t>
  </si>
  <si>
    <t>Total net sales</t>
  </si>
  <si>
    <t>Service and other sales</t>
  </si>
  <si>
    <t>Power Macintosh unit sales (a)</t>
  </si>
  <si>
    <t>Software (d)</t>
  </si>
  <si>
    <t>Peripherals and other hardware (c)</t>
  </si>
  <si>
    <t>Total Macintosh net sales</t>
  </si>
  <si>
    <t>Software, Service, and Other net sales</t>
    <phoneticPr fontId="2"/>
  </si>
  <si>
    <t>iPod</t>
  </si>
  <si>
    <t>iBook net sales</t>
  </si>
  <si>
    <t>Total Macintosh unit sales</t>
    <phoneticPr fontId="2"/>
  </si>
  <si>
    <t>Mac</t>
  </si>
  <si>
    <t>iMac net sales</t>
  </si>
  <si>
    <t>iPad</t>
  </si>
  <si>
    <t>PowerBook net sales</t>
  </si>
  <si>
    <t>iPhone</t>
  </si>
  <si>
    <t>Power Macintosh net sales (a)</t>
  </si>
  <si>
    <t>Unit Sales by Product:</t>
    <phoneticPr fontId="2"/>
  </si>
  <si>
    <t>Power Macintosh net sales (b)</t>
  </si>
  <si>
    <t>Net Sales by Product:</t>
  </si>
  <si>
    <t>Software</t>
    <phoneticPr fontId="2"/>
  </si>
  <si>
    <t>Other Products (1)(3)</t>
  </si>
  <si>
    <t xml:space="preserve">Services </t>
    <phoneticPr fontId="2"/>
  </si>
  <si>
    <t>Software, service, and other sales</t>
    <phoneticPr fontId="2"/>
  </si>
  <si>
    <t>Peripherals and other hardware</t>
    <phoneticPr fontId="2"/>
  </si>
  <si>
    <t>Other music related products and services</t>
    <phoneticPr fontId="2"/>
  </si>
  <si>
    <t>Accessories</t>
    <phoneticPr fontId="2"/>
  </si>
  <si>
    <t>iTunes, Software and Services</t>
    <phoneticPr fontId="2"/>
  </si>
  <si>
    <t>iPod</t>
    <phoneticPr fontId="2"/>
  </si>
  <si>
    <t>Total Macintosh net sales</t>
    <phoneticPr fontId="2"/>
  </si>
  <si>
    <t>Mac</t>
    <phoneticPr fontId="2"/>
  </si>
  <si>
    <t>iPad</t>
    <phoneticPr fontId="2"/>
  </si>
  <si>
    <t>iPhone</t>
    <phoneticPr fontId="2"/>
  </si>
  <si>
    <t> $   78,692 </t>
  </si>
  <si>
    <t> $   91,279 </t>
  </si>
  <si>
    <t> $ 101,991 </t>
  </si>
  <si>
    <t>Net Sales by Product:</t>
    <phoneticPr fontId="2"/>
  </si>
  <si>
    <t>% $</t>
  </si>
  <si>
    <t>)%</t>
  </si>
  <si>
    <t>(3</t>
  </si>
  <si>
    <t>(4</t>
  </si>
  <si>
    <t>(16</t>
  </si>
  <si>
    <t>(18</t>
  </si>
  <si>
    <t>(13</t>
  </si>
  <si>
    <t>(34</t>
  </si>
  <si>
    <t>(1</t>
  </si>
  <si>
    <t>(15</t>
  </si>
  <si>
    <t>(17</t>
  </si>
  <si>
    <t>(10</t>
  </si>
  <si>
    <t>Other segments Macintosh unit sales (a)</t>
  </si>
  <si>
    <t>Retail Macintosh unit sales</t>
  </si>
  <si>
    <t>(2</t>
  </si>
  <si>
    <t>(12</t>
  </si>
  <si>
    <t>Japan Macintosh unit sales</t>
  </si>
  <si>
    <t>(5</t>
  </si>
  <si>
    <t>Europe Macintosh unit sales</t>
  </si>
  <si>
    <t>(6</t>
  </si>
  <si>
    <t>Americas Macintosh unit sales</t>
  </si>
  <si>
    <t>Unit Sales by Operating Segment:</t>
  </si>
  <si>
    <t>Other segments net sales (a)</t>
  </si>
  <si>
    <t>Retail net sales</t>
  </si>
  <si>
    <t>Japan net sales</t>
  </si>
  <si>
    <t>Europe net sales</t>
  </si>
  <si>
    <t>Americas net sales (a)</t>
  </si>
  <si>
    <t>Net Sales by Operating Segment:</t>
  </si>
  <si>
    <t>Change</t>
  </si>
  <si>
    <t>thousands):</t>
  </si>
  <si>
    <t>sales by product follow (net sales in millions and Macintosh unit sales in</t>
  </si>
  <si>
    <t>Net sales and Macintosh unit sales by operating segment and net sales and unit</t>
  </si>
  <si>
    <t>Net Sales</t>
  </si>
  <si>
    <t>Table Of Contents</t>
  </si>
  <si>
    <t>Date Filed: Dec 19, 2003</t>
  </si>
  <si>
    <t>Period End: Sep 27, 2003</t>
  </si>
  <si>
    <t>Form Type: 10-K</t>
  </si>
  <si>
    <t>TABLE4</t>
  </si>
  <si>
    <t>APPLE INC</t>
  </si>
  <si>
    <t>Created by EDGAR Online, Inc.</t>
  </si>
  <si>
    <t>(32</t>
  </si>
  <si>
    <t>(45</t>
  </si>
  <si>
    <t>(35</t>
  </si>
  <si>
    <t>(33</t>
  </si>
  <si>
    <t>7  % $</t>
  </si>
  <si>
    <t>Software, Service, and Other net sales</t>
  </si>
  <si>
    <t>(53</t>
  </si>
  <si>
    <t>(14</t>
  </si>
  <si>
    <t>(39</t>
  </si>
  <si>
    <t>(22</t>
  </si>
  <si>
    <t>Other segments Macintosh unit sales</t>
  </si>
  <si>
    <t>(46</t>
  </si>
  <si>
    <t>(29</t>
  </si>
  <si>
    <t>(26</t>
  </si>
  <si>
    <t>Other segments net sales</t>
  </si>
  <si>
    <t>(47</t>
  </si>
  <si>
    <t>(31</t>
  </si>
  <si>
    <t>(30</t>
  </si>
  <si>
    <t>3  % $</t>
  </si>
  <si>
    <t>Americas net sales</t>
  </si>
  <si>
    <t>(net sales in millions and Macintosh unit sales in thousands):</t>
  </si>
  <si>
    <t>Net sales and Macintosh unit sales for geographic segments and by product follow</t>
  </si>
  <si>
    <t>Date Filed: Dec 19, 2002</t>
  </si>
  <si>
    <t>Period End: Sep 28, 2002</t>
  </si>
  <si>
    <t>unit sold (h)</t>
  </si>
  <si>
    <t>Net sales per iPod</t>
  </si>
  <si>
    <t>(g)</t>
  </si>
  <si>
    <t>Macintosh unit sold</t>
  </si>
  <si>
    <t>Net sales per</t>
  </si>
  <si>
    <t>unit sales</t>
  </si>
  <si>
    <t>Total Macintosh</t>
  </si>
  <si>
    <t>Product:</t>
  </si>
  <si>
    <t>Unit Sales by</t>
  </si>
  <si>
    <t>and other sales (f)</t>
  </si>
  <si>
    <t>Software, service,</t>
  </si>
  <si>
    <t>other hardware (e)</t>
  </si>
  <si>
    <t>Peripherals and</t>
  </si>
  <si>
    <t>services (d)</t>
  </si>
  <si>
    <t>products and</t>
  </si>
  <si>
    <t>Other music related</t>
  </si>
  <si>
    <t>sales</t>
  </si>
  <si>
    <t>Total Macintosh net</t>
  </si>
  <si>
    <t>Net Sales by</t>
  </si>
  <si>
    <t>sales (a)</t>
  </si>
  <si>
    <t>Macintosh unit</t>
  </si>
  <si>
    <t>Other Segments</t>
  </si>
  <si>
    <t>Retail Macintosh</t>
  </si>
  <si>
    <t>Japan Macintosh</t>
  </si>
  <si>
    <t>Europe Macintosh</t>
  </si>
  <si>
    <t>Americas Macintosh</t>
  </si>
  <si>
    <t>Operating Segment:</t>
  </si>
  <si>
    <t>Other Segments net</t>
  </si>
  <si>
    <t>September 27,</t>
  </si>
  <si>
    <t>September 25,</t>
  </si>
  <si>
    <t>September 24,</t>
  </si>
  <si>
    <t>sales by product follow (net sales in millions and unit sales in thousands):</t>
  </si>
  <si>
    <t>Date Filed: Unknown</t>
  </si>
  <si>
    <t>Period End: Unknown</t>
  </si>
  <si>
    <t xml:space="preserve">Form Type: </t>
  </si>
  <si>
    <t>Net sales per</t>
    <phoneticPr fontId="2"/>
  </si>
  <si>
    <t>Software, service, and other sales (f)</t>
    <phoneticPr fontId="2"/>
  </si>
  <si>
    <t>Peripherals and other hardware (e)</t>
    <phoneticPr fontId="2"/>
  </si>
  <si>
    <t>Other music related products and services (d)</t>
    <phoneticPr fontId="2"/>
  </si>
  <si>
    <t> $ 182,795 </t>
  </si>
  <si>
    <t> $ 170,910 </t>
  </si>
  <si>
    <t> $  156,508 </t>
  </si>
  <si>
    <t>Services (2)</t>
  </si>
  <si>
    <t>Software, service and other sales(g)</t>
    <phoneticPr fontId="2"/>
  </si>
  <si>
    <t>Peripherals and other hardware (f)</t>
  </si>
  <si>
    <t>Other music related products and services (c)</t>
    <phoneticPr fontId="2"/>
  </si>
  <si>
    <t>Accessories (3)</t>
  </si>
  <si>
    <t>iTunes, Software and Services (2)</t>
  </si>
  <si>
    <t>Mac (1)</t>
  </si>
  <si>
    <t>iPad (1)</t>
  </si>
  <si>
    <t>iPhone (1)</t>
  </si>
  <si>
    <t>Appleの製品セグメント別販売単価の歴史的推移（会計年度別、単位：100ドル）</t>
    <rPh sb="6" eb="8">
      <t>セイヒン</t>
    </rPh>
    <rPh sb="13" eb="14">
      <t>ベツ</t>
    </rPh>
    <rPh sb="14" eb="16">
      <t>ハンバイ</t>
    </rPh>
    <rPh sb="16" eb="18">
      <t>タンカ</t>
    </rPh>
    <rPh sb="19" eb="22">
      <t>レキシテキ</t>
    </rPh>
    <rPh sb="22" eb="24">
      <t>スイイ</t>
    </rPh>
    <rPh sb="25" eb="27">
      <t>カイケイ</t>
    </rPh>
    <rPh sb="27" eb="29">
      <t>ネンド</t>
    </rPh>
    <rPh sb="29" eb="30">
      <t>ベツ</t>
    </rPh>
    <rPh sb="31" eb="33">
      <t>タンイ</t>
    </rPh>
    <phoneticPr fontId="2"/>
  </si>
  <si>
    <t>Appleの製品セグメント別販売台数の歴史的推移（会計年度別、単位：万台）</t>
    <rPh sb="6" eb="8">
      <t>セイヒン</t>
    </rPh>
    <rPh sb="13" eb="14">
      <t>ベツ</t>
    </rPh>
    <rPh sb="14" eb="16">
      <t>ハンバイ</t>
    </rPh>
    <rPh sb="16" eb="18">
      <t>ダイスウ</t>
    </rPh>
    <rPh sb="19" eb="22">
      <t>レキシテキ</t>
    </rPh>
    <rPh sb="22" eb="24">
      <t>スイイ</t>
    </rPh>
    <rPh sb="25" eb="27">
      <t>カイケイ</t>
    </rPh>
    <rPh sb="27" eb="29">
      <t>ネンド</t>
    </rPh>
    <rPh sb="29" eb="30">
      <t>ベツ</t>
    </rPh>
    <rPh sb="31" eb="33">
      <t>タンイ</t>
    </rPh>
    <rPh sb="34" eb="35">
      <t>マン</t>
    </rPh>
    <rPh sb="35" eb="36">
      <t>ダイ</t>
    </rPh>
    <phoneticPr fontId="2"/>
  </si>
  <si>
    <t>Appleの製品セグメント別販売台数の歴史的推移（会計年度別、単位：1000台）</t>
    <rPh sb="6" eb="8">
      <t>セイヒン</t>
    </rPh>
    <rPh sb="13" eb="14">
      <t>ベツ</t>
    </rPh>
    <rPh sb="14" eb="16">
      <t>ハンバイ</t>
    </rPh>
    <rPh sb="16" eb="18">
      <t>ダイスウ</t>
    </rPh>
    <rPh sb="19" eb="22">
      <t>レキシテキ</t>
    </rPh>
    <rPh sb="22" eb="24">
      <t>スイイ</t>
    </rPh>
    <rPh sb="25" eb="27">
      <t>カイケイ</t>
    </rPh>
    <rPh sb="27" eb="29">
      <t>ネンド</t>
    </rPh>
    <rPh sb="29" eb="30">
      <t>ベツ</t>
    </rPh>
    <rPh sb="31" eb="33">
      <t>タンイ</t>
    </rPh>
    <rPh sb="38" eb="39">
      <t>ダイ</t>
    </rPh>
    <phoneticPr fontId="2"/>
  </si>
  <si>
    <t>Appleの製品セグメント別売上高の歴史的推移（会計年度別、単位：100万ドル）</t>
    <rPh sb="6" eb="8">
      <t>セイヒン</t>
    </rPh>
    <rPh sb="13" eb="14">
      <t>ベツ</t>
    </rPh>
    <rPh sb="14" eb="17">
      <t>ウリアゲダカ</t>
    </rPh>
    <rPh sb="18" eb="21">
      <t>レキシテキ</t>
    </rPh>
    <rPh sb="21" eb="23">
      <t>スイイ</t>
    </rPh>
    <rPh sb="24" eb="26">
      <t>カイケイ</t>
    </rPh>
    <rPh sb="26" eb="28">
      <t>ネンド</t>
    </rPh>
    <rPh sb="28" eb="29">
      <t>ベツ</t>
    </rPh>
    <rPh sb="30" eb="32">
      <t>タンイ</t>
    </rPh>
    <rPh sb="36" eb="37">
      <t>マン</t>
    </rPh>
    <phoneticPr fontId="2"/>
  </si>
  <si>
    <t>総売上高</t>
    <rPh sb="0" eb="4">
      <t>ソウウリアゲダカ</t>
    </rPh>
    <phoneticPr fontId="2"/>
  </si>
  <si>
    <t>サービス関連売上高</t>
    <rPh sb="4" eb="6">
      <t>カンレン</t>
    </rPh>
    <phoneticPr fontId="2"/>
  </si>
  <si>
    <t>その他製品売上高</t>
    <rPh sb="2" eb="3">
      <t>タ</t>
    </rPh>
    <rPh sb="3" eb="5">
      <t>セイヒン</t>
    </rPh>
    <phoneticPr fontId="2"/>
  </si>
  <si>
    <r>
      <t>iPod</t>
    </r>
    <r>
      <rPr>
        <sz val="10"/>
        <rFont val="ＭＳ Ｐゴシック"/>
        <family val="2"/>
        <charset val="128"/>
      </rPr>
      <t>売上高</t>
    </r>
    <phoneticPr fontId="2"/>
  </si>
  <si>
    <r>
      <t>Mac</t>
    </r>
    <r>
      <rPr>
        <sz val="10"/>
        <rFont val="ＭＳ Ｐゴシック"/>
        <family val="2"/>
        <charset val="128"/>
      </rPr>
      <t>売上高</t>
    </r>
    <phoneticPr fontId="2"/>
  </si>
  <si>
    <r>
      <t>iPad</t>
    </r>
    <r>
      <rPr>
        <sz val="10"/>
        <rFont val="ＭＳ Ｐゴシック"/>
        <family val="2"/>
        <charset val="128"/>
      </rPr>
      <t>売上高</t>
    </r>
    <phoneticPr fontId="2"/>
  </si>
  <si>
    <r>
      <t>iPhone</t>
    </r>
    <r>
      <rPr>
        <sz val="10"/>
        <rFont val="ＭＳ Ｐゴシック"/>
        <family val="2"/>
        <charset val="128"/>
      </rPr>
      <t>売上高</t>
    </r>
    <rPh sb="6" eb="8">
      <t>ウリアゲ</t>
    </rPh>
    <rPh sb="8" eb="9">
      <t>ダカ</t>
    </rPh>
    <phoneticPr fontId="2"/>
  </si>
  <si>
    <t xml:space="preserve"> (3)  Includes sales of Apple TV ® , Apple Watch, Beats products, iPod and Apple-branded and third-party accessories</t>
  </si>
  <si>
    <t xml:space="preserve"> (2)  Includes revenue from the iTunes Store ® , App Store, Mac App Store, iBooks Store™ and Apple Music™ (collectively “Internet Services”), AppleCare, Apple Pay ® , licensing and other services.  </t>
    <phoneticPr fontId="2"/>
  </si>
  <si>
    <t>Includes deferrals and amortization of related software upgrade rights and non-software services.</t>
    <phoneticPr fontId="2"/>
  </si>
  <si>
    <t>Other Products</t>
    <phoneticPr fontId="2"/>
  </si>
  <si>
    <t>(3)</t>
    <phoneticPr fontId="2"/>
  </si>
  <si>
    <t>(2)</t>
    <phoneticPr fontId="2"/>
  </si>
  <si>
    <t>Software, service, and other sales(3)</t>
    <phoneticPr fontId="2"/>
  </si>
  <si>
    <t>総売上高</t>
    <rPh sb="0" eb="1">
      <t>ソウ</t>
    </rPh>
    <phoneticPr fontId="2"/>
  </si>
  <si>
    <t>management reporting framework. As a result, the 2018 net sales information has been reclassified to conform to the 2019 presentation.</t>
  </si>
  <si>
    <t>products, in Services net sales. Historically, Apple classified the amortization of these amounts in Product net sales consistent with its</t>
  </si>
  <si>
    <r>
      <t xml:space="preserve">deferred value of </t>
    </r>
    <r>
      <rPr>
        <b/>
        <sz val="11"/>
        <color theme="1"/>
        <rFont val="游ゴシック"/>
        <family val="3"/>
        <charset val="128"/>
        <scheme val="minor"/>
      </rPr>
      <t>Maps, Siri and free iCloud services</t>
    </r>
    <r>
      <rPr>
        <sz val="10"/>
        <color theme="1"/>
        <rFont val="游ゴシック"/>
        <family val="2"/>
        <charset val="128"/>
        <scheme val="minor"/>
      </rPr>
      <t>, which are bundled in the sales price of iPhone, iPad, Mac and certain other</t>
    </r>
    <phoneticPr fontId="2"/>
  </si>
  <si>
    <t>Map,Siri, icloudなどの製品にバンドルされているサービスを,製品とは分離し、サービスの中に入れた</t>
    <rPh sb="19" eb="21">
      <t>セイヒン</t>
    </rPh>
    <rPh sb="37" eb="39">
      <t>セイヒン</t>
    </rPh>
    <rPh sb="41" eb="43">
      <t>ブンリ</t>
    </rPh>
    <rPh sb="50" eb="51">
      <t>ナカ</t>
    </rPh>
    <rPh sb="52" eb="53">
      <t>イ</t>
    </rPh>
    <phoneticPr fontId="2"/>
  </si>
  <si>
    <t>Starting in 2019, in connection with the adoption of the new revenue accounting standard, Apple will classify the amortization of the</t>
  </si>
  <si>
    <r>
      <t>Apple</t>
    </r>
    <r>
      <rPr>
        <sz val="10"/>
        <rFont val="ＭＳ Ｐゴシック"/>
        <family val="2"/>
        <charset val="128"/>
      </rPr>
      <t>　</t>
    </r>
    <r>
      <rPr>
        <sz val="10"/>
        <rFont val="Arial"/>
        <family val="2"/>
      </rPr>
      <t>10K</t>
    </r>
    <r>
      <rPr>
        <sz val="10"/>
        <rFont val="ＭＳ Ｐゴシック"/>
        <family val="2"/>
        <charset val="128"/>
      </rPr>
      <t>　</t>
    </r>
    <r>
      <rPr>
        <sz val="10"/>
        <rFont val="Arial"/>
        <family val="2"/>
      </rPr>
      <t>2019</t>
    </r>
    <r>
      <rPr>
        <sz val="10"/>
        <rFont val="ＭＳ Ｐゴシック"/>
        <family val="2"/>
        <charset val="128"/>
      </rPr>
      <t>の数値</t>
    </r>
    <rPh sb="15" eb="17">
      <t>スウチ</t>
    </rPh>
    <phoneticPr fontId="2"/>
  </si>
  <si>
    <t>2018 10K</t>
    <phoneticPr fontId="2"/>
  </si>
  <si>
    <t>2017 10K</t>
    <phoneticPr fontId="2"/>
  </si>
  <si>
    <t>↑</t>
    <phoneticPr fontId="2"/>
  </si>
  <si>
    <t>Software, service and other net sales (h)</t>
  </si>
  <si>
    <t>Peripherals and other hardware (g)</t>
  </si>
  <si>
    <t>Accessories (c)</t>
  </si>
  <si>
    <t>Other music related products and services (d)</t>
  </si>
  <si>
    <t>iTunes, Software and Services (b)</t>
  </si>
  <si>
    <t>Other Products</t>
  </si>
  <si>
    <t>Services</t>
  </si>
  <si>
    <t>iPod(c)(i)</t>
  </si>
  <si>
    <t>iPod (a)</t>
  </si>
  <si>
    <t>iPod (1)</t>
  </si>
  <si>
    <t xml:space="preserve">Services </t>
  </si>
  <si>
    <t>Wearables, Home and Accessories</t>
  </si>
  <si>
    <t>その他売上高の内訳</t>
    <rPh sb="2" eb="6">
      <t>タウリアゲダカ</t>
    </rPh>
    <rPh sb="7" eb="9">
      <t>ウチワケ</t>
    </rPh>
    <phoneticPr fontId="2"/>
  </si>
  <si>
    <t>Total Mac net sales</t>
  </si>
  <si>
    <t>Mac (a)</t>
  </si>
  <si>
    <t>iPad and related products and services (f)(i)</t>
  </si>
  <si>
    <t>iPad (a)</t>
  </si>
  <si>
    <t>iPhone and related products and services (e)(i)</t>
  </si>
  <si>
    <t>iPhone (a)</t>
  </si>
  <si>
    <t>　</t>
    <phoneticPr fontId="2"/>
  </si>
  <si>
    <t>Mac portables (b)(i)</t>
  </si>
  <si>
    <t>Internet Services, AppleCare®, Apple Pay, licensing and other services.</t>
  </si>
  <si>
    <t>その他</t>
    <rPh sb="2" eb="3">
      <t>タ</t>
    </rPh>
    <phoneticPr fontId="2"/>
  </si>
  <si>
    <t>Mac desktops (a)(i)</t>
  </si>
  <si>
    <t>Apple TV, Apple Watch, Beats® products, iPod and Apple-branded and third-party accessories.</t>
  </si>
  <si>
    <t>Year</t>
    <phoneticPr fontId="2"/>
  </si>
  <si>
    <t>Date Filed: Oct 31, 2012</t>
  </si>
  <si>
    <t>Period End: Sep 29, 2012</t>
  </si>
  <si>
    <t>TABLE36</t>
  </si>
  <si>
    <t>Date Filed: Oct 30, 2013</t>
  </si>
  <si>
    <t>Period End: Sep 28, 2013</t>
  </si>
  <si>
    <t>TABLE54</t>
  </si>
  <si>
    <t>follows (in millions):</t>
  </si>
  <si>
    <t>Information regarding net sales by product for 2014, 2013 and 2012, is as</t>
  </si>
  <si>
    <t>Table of Contents</t>
  </si>
  <si>
    <t>Apple Inc. | 2014 Form 10-K | 79</t>
  </si>
  <si>
    <t>Date Filed: Oct 27, 2014</t>
  </si>
  <si>
    <t>Period End: Sep 27, 2014</t>
  </si>
  <si>
    <t>TABLE55</t>
  </si>
  <si>
    <t>(3) Includes sales of Apple TV, Apple Watch, Beats products, iPod touch and Apple-branded and third-party accessories.</t>
  </si>
  <si>
    <t>availability of additional supporting information.</t>
  </si>
  <si>
    <t>2017 included a favorable one-time adjustment of $640 million due to a change in estimate based on the</t>
  </si>
  <si>
    <t>the fourth quarter of</t>
  </si>
  <si>
    <t>(2) Includes revenue from Digital Content and Services, AppleCare, Apple Pay, licensing and other services. Services net sales in</t>
  </si>
  <si>
    <t>(1) Includes deferrals and amortization of related software upgrade rights and non-software services.</t>
  </si>
  <si>
    <t xml:space="preserve"> 18,484 (10)%</t>
  </si>
  <si>
    <t xml:space="preserve"> 45,590 (17)%</t>
  </si>
  <si>
    <t xml:space="preserve"> 211,884 (8)%</t>
  </si>
  <si>
    <t xml:space="preserve"> (1)(3)</t>
  </si>
  <si>
    <t xml:space="preserve"> (2)</t>
    <phoneticPr fontId="2"/>
  </si>
  <si>
    <t>Services</t>
    <phoneticPr fontId="2"/>
  </si>
  <si>
    <t>(1)</t>
    <phoneticPr fontId="2"/>
  </si>
  <si>
    <t>215,639 (8)%</t>
  </si>
  <si>
    <t xml:space="preserve"> 13,654 (10)%</t>
  </si>
  <si>
    <t>Rest of Asia Pacific</t>
  </si>
  <si>
    <t>Japan</t>
  </si>
  <si>
    <t>Greater China</t>
  </si>
  <si>
    <t>Europe</t>
  </si>
  <si>
    <t>Americas</t>
  </si>
  <si>
    <t>The following table shows net sales by operating segment and net sales and unit sales by product for　2017, 2016 and　2015 (dollars　in millions and units in thousands):</t>
    <phoneticPr fontId="2"/>
  </si>
  <si>
    <t>Sales Data</t>
  </si>
  <si>
    <t>accessories.</t>
  </si>
  <si>
    <t xml:space="preserve"> Includes sales of AirPods, Apple TV, Apple Watch, Beats products, HomePod, iPod touch and other Apple-branded and thirdparty</t>
  </si>
  <si>
    <t>additional supporting information.</t>
  </si>
  <si>
    <t>2017 included a favorable one-time adjustment of640 million due to a change in estimate based on the availability of</t>
  </si>
  <si>
    <t>sales in</t>
  </si>
  <si>
    <t>2018 included a favorable one-time item of236 million in connection with the final resolution of various lawsuits. Services net</t>
  </si>
  <si>
    <t xml:space="preserve"> Includes revenue from Digital Content and Services, AppleCare, Apple Pay, licensing and other services. Services net sales in</t>
  </si>
  <si>
    <t xml:space="preserve"> Includes deferrals and amortization of related software upgrade rights and non-software services.</t>
  </si>
  <si>
    <t>Net Sales by Reportable Segment:</t>
  </si>
  <si>
    <t>The following table shows net sales by reportable segment and net sales and unit sales by product for 2018, 2017 and 2016 (dollars in millions and units in thousands):</t>
  </si>
  <si>
    <t>iPhone3G(2008)</t>
    <phoneticPr fontId="2"/>
  </si>
  <si>
    <t>初代iPod(2001)</t>
    <rPh sb="0" eb="2">
      <t>ショダイ</t>
    </rPh>
    <phoneticPr fontId="2"/>
  </si>
  <si>
    <t>初代iPad(2010)</t>
    <rPh sb="0" eb="2">
      <t>ショダイ</t>
    </rPh>
    <phoneticPr fontId="2"/>
  </si>
  <si>
    <t>ビデオ再生機能付きiPod(2005)</t>
    <rPh sb="7" eb="8">
      <t>ツ</t>
    </rPh>
    <phoneticPr fontId="2"/>
  </si>
  <si>
    <t>写真再生機能付きiPodPhoto(2004)</t>
    <rPh sb="0" eb="2">
      <t>シャシン</t>
    </rPh>
    <rPh sb="6" eb="7">
      <t>ツ</t>
    </rPh>
    <phoneticPr fontId="2"/>
  </si>
  <si>
    <t>画面タッチ操作機能付きiPod touch(2007)</t>
    <rPh sb="0" eb="2">
      <t>ガメン</t>
    </rPh>
    <rPh sb="5" eb="7">
      <t>ソウサ</t>
    </rPh>
    <phoneticPr fontId="2"/>
  </si>
  <si>
    <t>10年間平均</t>
    <rPh sb="2" eb="4">
      <t>ネンカン</t>
    </rPh>
    <rPh sb="4" eb="6">
      <t>ヘイキン</t>
    </rPh>
    <phoneticPr fontId="2"/>
  </si>
  <si>
    <t>FY2000</t>
  </si>
  <si>
    <t>FY2001</t>
  </si>
  <si>
    <t>FY2002</t>
  </si>
  <si>
    <t>FY2003</t>
  </si>
  <si>
    <t>FY2004</t>
  </si>
  <si>
    <t>FY2005</t>
  </si>
  <si>
    <t>FY2006</t>
  </si>
  <si>
    <t>FY2007</t>
  </si>
  <si>
    <t>FY2008</t>
  </si>
  <si>
    <t>FY2009</t>
  </si>
  <si>
    <t>FY2010</t>
  </si>
  <si>
    <t>FY2011</t>
  </si>
  <si>
    <t>FY2012</t>
  </si>
  <si>
    <t>FY2013</t>
  </si>
  <si>
    <t>FY2014</t>
  </si>
  <si>
    <t>FY2015</t>
  </si>
  <si>
    <t>FY2016</t>
  </si>
  <si>
    <t>FY2017</t>
  </si>
  <si>
    <t>FY2018</t>
  </si>
  <si>
    <t>FY2019</t>
  </si>
  <si>
    <t>Services (3)</t>
  </si>
  <si>
    <t>Total net sales (4)</t>
  </si>
  <si>
    <t>2019 10-Kよりsegment分類が変更になっている</t>
    <rPh sb="18" eb="20">
      <t>ブンルイ</t>
    </rPh>
    <rPh sb="21" eb="23">
      <t>ヘンコウ</t>
    </rPh>
    <phoneticPr fontId="2"/>
  </si>
  <si>
    <t>Wearables, Home and Accessories (1)(2)</t>
    <phoneticPr fontId="2"/>
  </si>
  <si>
    <t>2019会計年度に分類変更した後の数字</t>
    <rPh sb="4" eb="6">
      <t>カイケイ</t>
    </rPh>
    <rPh sb="6" eb="8">
      <t>ネンド</t>
    </rPh>
    <rPh sb="9" eb="11">
      <t>ブンルイ</t>
    </rPh>
    <rPh sb="11" eb="13">
      <t>ヘンコウ</t>
    </rPh>
    <rPh sb="15" eb="16">
      <t>アト</t>
    </rPh>
    <rPh sb="17" eb="19">
      <t>スウジ</t>
    </rPh>
    <phoneticPr fontId="2"/>
  </si>
  <si>
    <t>→この数字は前年度の数値と連続性がある</t>
    <rPh sb="3" eb="5">
      <t>スウジ</t>
    </rPh>
    <rPh sb="6" eb="9">
      <t>ゼンネンド</t>
    </rPh>
    <rPh sb="10" eb="12">
      <t>スウチ</t>
    </rPh>
    <rPh sb="13" eb="16">
      <t>レンゾクセイ</t>
    </rPh>
    <phoneticPr fontId="2"/>
  </si>
  <si>
    <t>→この数字は2015年度の数値と連続性がある</t>
    <rPh sb="3" eb="5">
      <t>スウジ</t>
    </rPh>
    <rPh sb="10" eb="12">
      <t>ネンド</t>
    </rPh>
    <rPh sb="13" eb="15">
      <t>スウチ</t>
    </rPh>
    <rPh sb="16" eb="19">
      <t>レンゾクセイ</t>
    </rPh>
    <phoneticPr fontId="2"/>
  </si>
  <si>
    <t>→この数字は2013年度、2015年度の数値と連続性がない</t>
    <rPh sb="3" eb="5">
      <t>スウジ</t>
    </rPh>
    <rPh sb="10" eb="12">
      <t>ネンド</t>
    </rPh>
    <rPh sb="17" eb="19">
      <t>ネンド</t>
    </rPh>
    <rPh sb="20" eb="22">
      <t>スウチ</t>
    </rPh>
    <rPh sb="23" eb="26">
      <t>レンゾクセイ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</si>
</sst>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24" formatCode="\$#,##0_);[Red]\(\$#,##0\)"/>
    <numFmt numFmtId="176" formatCode="0.0%"/>
    <numFmt numFmtId="177" formatCode="#,##0.0"/>
    <numFmt numFmtId="178" formatCode="0.0_);[Red]\(0.0\)"/>
    <numFmt numFmtId="179" formatCode="0.00_);[Red]\(0.00\)"/>
    <numFmt numFmtId="180" formatCode="#,##0_);[Red]\(#,##0\)"/>
    <numFmt numFmtId="181" formatCode="_(* #,##0.00_);_(* \(#,##0.00\);_(* &quot;-&quot;??_);_(@_)"/>
    <numFmt numFmtId="182" formatCode="_(&quot;$&quot;* #,##0_);_(&quot;$&quot;* \(#,##0\);_(&quot;$&quot;* &quot;-&quot;_);_(@_)"/>
    <numFmt numFmtId="183" formatCode="#,##0.0_ "/>
    <numFmt numFmtId="184" formatCode="#,##0.00_ "/>
    <numFmt numFmtId="185" formatCode="#,##0_);\(#,##0\)"/>
    <numFmt numFmtId="186" formatCode="#,##0_ "/>
  </numFmts>
  <fonts count="20">
    <font>
      <sz val="10"/>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0"/>
      <color theme="1"/>
      <name val="游ゴシック"/>
      <family val="3"/>
      <charset val="128"/>
      <scheme val="minor"/>
    </font>
    <font>
      <b/>
      <sz val="10"/>
      <name val="Arial"/>
      <family val="2"/>
    </font>
    <font>
      <sz val="10"/>
      <name val="Arial"/>
      <family val="2"/>
    </font>
    <font>
      <sz val="10"/>
      <color theme="1"/>
      <name val="游ゴシック"/>
      <family val="2"/>
      <charset val="128"/>
      <scheme val="minor"/>
    </font>
    <font>
      <sz val="11"/>
      <color theme="1"/>
      <name val="Arial"/>
      <family val="2"/>
    </font>
    <font>
      <sz val="10"/>
      <name val="Times New Roman"/>
      <family val="1"/>
    </font>
    <font>
      <sz val="10"/>
      <color theme="1"/>
      <name val="Times New Roman"/>
      <family val="1"/>
    </font>
    <font>
      <u/>
      <sz val="10"/>
      <color indexed="12"/>
      <name val="Arial"/>
      <family val="2"/>
    </font>
    <font>
      <sz val="10"/>
      <color theme="1"/>
      <name val="Arial"/>
      <family val="2"/>
    </font>
    <font>
      <sz val="10"/>
      <name val="ＭＳ Ｐゴシック"/>
      <family val="3"/>
      <charset val="128"/>
    </font>
    <font>
      <sz val="10"/>
      <name val="ＭＳ Ｐゴシック"/>
      <family val="2"/>
      <charset val="128"/>
    </font>
    <font>
      <b/>
      <sz val="11"/>
      <color theme="1"/>
      <name val="游ゴシック"/>
      <family val="3"/>
      <charset val="128"/>
      <scheme val="minor"/>
    </font>
    <font>
      <b/>
      <sz val="10"/>
      <name val="ＭＳ Ｐゴシック"/>
      <family val="3"/>
      <charset val="128"/>
    </font>
    <font>
      <b/>
      <sz val="9"/>
      <color indexed="81"/>
      <name val="MS P ゴシック"/>
      <family val="3"/>
      <charset val="128"/>
    </font>
    <font>
      <sz val="10"/>
      <color rgb="FFFF0000"/>
      <name val="Arial"/>
      <family val="2"/>
    </font>
    <font>
      <b/>
      <sz val="10"/>
      <color rgb="FFFF0000"/>
      <name val="游ゴシック"/>
      <family val="3"/>
      <charset val="128"/>
      <scheme val="minor"/>
    </font>
    <font>
      <b/>
      <sz val="10"/>
      <color theme="9" tint="-0.249977111117893"/>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1">
    <border>
      <left/>
      <right/>
      <top/>
      <bottom/>
      <diagonal/>
    </border>
  </borders>
  <cellStyleXfs count="4">
    <xf numFmtId="0" fontId="0" fillId="0" borderId="0">
      <alignment vertical="center"/>
    </xf>
    <xf numFmtId="0" fontId="1" fillId="0" borderId="0">
      <alignment vertical="center"/>
    </xf>
    <xf numFmtId="0" fontId="6" fillId="0" borderId="0">
      <alignment vertical="center"/>
    </xf>
    <xf numFmtId="0" fontId="5" fillId="0" borderId="0">
      <alignment vertical="top"/>
    </xf>
  </cellStyleXfs>
  <cellXfs count="110">
    <xf numFmtId="0" fontId="0" fillId="0" borderId="0" xfId="0">
      <alignment vertical="center"/>
    </xf>
    <xf numFmtId="0" fontId="3" fillId="0" borderId="0" xfId="0" applyFont="1">
      <alignment vertical="center"/>
    </xf>
    <xf numFmtId="3" fontId="3" fillId="0" borderId="0" xfId="0" applyNumberFormat="1" applyFont="1">
      <alignment vertical="center"/>
    </xf>
    <xf numFmtId="3" fontId="0" fillId="0" borderId="0" xfId="0" applyNumberFormat="1">
      <alignment vertical="center"/>
    </xf>
    <xf numFmtId="0" fontId="0" fillId="0" borderId="0" xfId="0" applyAlignment="1">
      <alignment horizontal="left" vertical="center" indent="1"/>
    </xf>
    <xf numFmtId="0" fontId="0" fillId="0" borderId="0" xfId="0" applyAlignment="1">
      <alignment horizontal="center" vertical="center" wrapText="1"/>
    </xf>
    <xf numFmtId="0" fontId="3" fillId="2" borderId="0" xfId="0" applyFont="1" applyFill="1">
      <alignment vertical="center"/>
    </xf>
    <xf numFmtId="0" fontId="0" fillId="3" borderId="0" xfId="0" applyFill="1" applyAlignment="1">
      <alignment horizontal="left" vertical="center" indent="1"/>
    </xf>
    <xf numFmtId="176" fontId="0" fillId="0" borderId="0" xfId="0" applyNumberFormat="1">
      <alignment vertical="center"/>
    </xf>
    <xf numFmtId="0" fontId="3" fillId="0" borderId="0" xfId="0" applyFont="1" applyAlignment="1">
      <alignment horizontal="center" vertical="center" wrapText="1"/>
    </xf>
    <xf numFmtId="37" fontId="4" fillId="0" borderId="0" xfId="0" applyNumberFormat="1" applyFont="1" applyAlignment="1">
      <alignment vertical="top"/>
    </xf>
    <xf numFmtId="37" fontId="5" fillId="0" borderId="0" xfId="0" applyNumberFormat="1" applyFont="1" applyAlignment="1">
      <alignment vertical="top"/>
    </xf>
    <xf numFmtId="177" fontId="3" fillId="0" borderId="0" xfId="0" applyNumberFormat="1" applyFont="1">
      <alignment vertical="center"/>
    </xf>
    <xf numFmtId="178" fontId="3" fillId="2" borderId="0" xfId="0" applyNumberFormat="1" applyFont="1" applyFill="1">
      <alignment vertical="center"/>
    </xf>
    <xf numFmtId="178" fontId="3" fillId="0" borderId="0" xfId="0" applyNumberFormat="1" applyFont="1">
      <alignment vertical="center"/>
    </xf>
    <xf numFmtId="179" fontId="3" fillId="0" borderId="0" xfId="0" applyNumberFormat="1" applyFont="1">
      <alignment vertical="center"/>
    </xf>
    <xf numFmtId="177" fontId="0" fillId="0" borderId="0" xfId="0" applyNumberFormat="1">
      <alignment vertical="center"/>
    </xf>
    <xf numFmtId="180" fontId="0" fillId="0" borderId="0" xfId="0" applyNumberFormat="1">
      <alignment vertical="center"/>
    </xf>
    <xf numFmtId="0" fontId="1" fillId="0" borderId="0" xfId="1">
      <alignment vertical="center"/>
    </xf>
    <xf numFmtId="181" fontId="5" fillId="0" borderId="0" xfId="1" applyNumberFormat="1" applyFont="1" applyAlignment="1">
      <alignment vertical="top"/>
    </xf>
    <xf numFmtId="37" fontId="5" fillId="0" borderId="0" xfId="1" applyNumberFormat="1" applyFont="1" applyAlignment="1">
      <alignment vertical="top"/>
    </xf>
    <xf numFmtId="182" fontId="5" fillId="0" borderId="0" xfId="1" applyNumberFormat="1" applyFont="1" applyAlignment="1">
      <alignment vertical="top"/>
    </xf>
    <xf numFmtId="0" fontId="5" fillId="0" borderId="0" xfId="1" applyFont="1" applyAlignment="1">
      <alignment vertical="top"/>
    </xf>
    <xf numFmtId="0" fontId="1" fillId="0" borderId="0" xfId="1" applyAlignment="1">
      <alignment vertical="top"/>
    </xf>
    <xf numFmtId="0" fontId="5" fillId="0" borderId="0" xfId="1" applyFont="1" applyAlignment="1">
      <alignment horizontal="fill" vertical="top"/>
    </xf>
    <xf numFmtId="3" fontId="1" fillId="0" borderId="0" xfId="1" applyNumberFormat="1">
      <alignment vertical="center"/>
    </xf>
    <xf numFmtId="24" fontId="1" fillId="0" borderId="0" xfId="1" applyNumberFormat="1">
      <alignment vertical="center"/>
    </xf>
    <xf numFmtId="0" fontId="7" fillId="0" borderId="0" xfId="1" applyFont="1" applyAlignment="1">
      <alignment horizontal="center" vertical="center"/>
    </xf>
    <xf numFmtId="0" fontId="7" fillId="0" borderId="0" xfId="1" applyFont="1" applyAlignment="1">
      <alignment horizontal="center" vertical="top"/>
    </xf>
    <xf numFmtId="182" fontId="1" fillId="0" borderId="0" xfId="1" applyNumberFormat="1">
      <alignment vertical="center"/>
    </xf>
    <xf numFmtId="0" fontId="8" fillId="0" borderId="0" xfId="1" applyFont="1" applyAlignment="1">
      <alignment vertical="top"/>
    </xf>
    <xf numFmtId="0" fontId="9" fillId="0" borderId="0" xfId="1" applyFont="1">
      <alignment vertical="center"/>
    </xf>
    <xf numFmtId="37" fontId="8" fillId="0" borderId="0" xfId="1" applyNumberFormat="1" applyFont="1" applyAlignment="1">
      <alignment vertical="top"/>
    </xf>
    <xf numFmtId="0" fontId="9" fillId="0" borderId="0" xfId="1" applyFont="1" applyAlignment="1">
      <alignment vertical="top"/>
    </xf>
    <xf numFmtId="3" fontId="9" fillId="0" borderId="0" xfId="1" applyNumberFormat="1" applyFont="1">
      <alignment vertical="center"/>
    </xf>
    <xf numFmtId="37" fontId="8" fillId="2" borderId="0" xfId="1" applyNumberFormat="1" applyFont="1" applyFill="1" applyAlignment="1">
      <alignment vertical="top"/>
    </xf>
    <xf numFmtId="9" fontId="5" fillId="0" borderId="0" xfId="1" applyNumberFormat="1" applyFont="1" applyAlignment="1">
      <alignment vertical="top"/>
    </xf>
    <xf numFmtId="0" fontId="6" fillId="0" borderId="0" xfId="2">
      <alignment vertical="center"/>
    </xf>
    <xf numFmtId="183" fontId="5" fillId="0" borderId="0" xfId="2" applyNumberFormat="1" applyFont="1" applyAlignment="1">
      <alignment vertical="top"/>
    </xf>
    <xf numFmtId="37" fontId="5" fillId="0" borderId="0" xfId="2" applyNumberFormat="1" applyFont="1" applyAlignment="1">
      <alignment vertical="top"/>
    </xf>
    <xf numFmtId="0" fontId="5" fillId="0" borderId="0" xfId="2" applyFont="1" applyAlignment="1">
      <alignment vertical="top"/>
    </xf>
    <xf numFmtId="0" fontId="7" fillId="0" borderId="0" xfId="2" applyFont="1" applyAlignment="1">
      <alignment horizontal="center" vertical="top"/>
    </xf>
    <xf numFmtId="0" fontId="7" fillId="0" borderId="0" xfId="2" applyFont="1" applyAlignment="1">
      <alignment horizontal="center" vertical="center"/>
    </xf>
    <xf numFmtId="0" fontId="3" fillId="0" borderId="0" xfId="2" applyFont="1">
      <alignment vertical="center"/>
    </xf>
    <xf numFmtId="181" fontId="5" fillId="0" borderId="0" xfId="2" applyNumberFormat="1" applyFont="1" applyAlignment="1">
      <alignment vertical="top"/>
    </xf>
    <xf numFmtId="0" fontId="7" fillId="0" borderId="0" xfId="1" applyFont="1">
      <alignment vertical="center"/>
    </xf>
    <xf numFmtId="180" fontId="5" fillId="0" borderId="0" xfId="1" applyNumberFormat="1" applyFont="1" applyAlignment="1">
      <alignment vertical="top"/>
    </xf>
    <xf numFmtId="180" fontId="11" fillId="0" borderId="0" xfId="1" applyNumberFormat="1" applyFont="1">
      <alignment vertical="center"/>
    </xf>
    <xf numFmtId="0" fontId="7" fillId="0" borderId="0" xfId="1" applyFont="1" applyAlignment="1">
      <alignment vertical="top"/>
    </xf>
    <xf numFmtId="0" fontId="4" fillId="0" borderId="0" xfId="1" applyFont="1" applyAlignment="1">
      <alignment vertical="top"/>
    </xf>
    <xf numFmtId="9" fontId="7" fillId="0" borderId="0" xfId="1" applyNumberFormat="1" applyFont="1">
      <alignment vertical="center"/>
    </xf>
    <xf numFmtId="0" fontId="12" fillId="0" borderId="0" xfId="1" applyFont="1" applyAlignment="1">
      <alignment vertical="top"/>
    </xf>
    <xf numFmtId="184" fontId="5" fillId="0" borderId="0" xfId="1" applyNumberFormat="1" applyFont="1" applyAlignment="1">
      <alignment vertical="top"/>
    </xf>
    <xf numFmtId="0" fontId="13" fillId="0" borderId="0" xfId="1" applyFont="1" applyAlignment="1">
      <alignment vertical="top"/>
    </xf>
    <xf numFmtId="180" fontId="1" fillId="0" borderId="0" xfId="1" applyNumberFormat="1">
      <alignment vertical="center"/>
    </xf>
    <xf numFmtId="0" fontId="1" fillId="0" borderId="0" xfId="1" quotePrefix="1">
      <alignment vertical="center"/>
    </xf>
    <xf numFmtId="182" fontId="5" fillId="0" borderId="0" xfId="3" applyNumberFormat="1">
      <alignment vertical="top"/>
    </xf>
    <xf numFmtId="0" fontId="5" fillId="0" borderId="0" xfId="3">
      <alignment vertical="top"/>
    </xf>
    <xf numFmtId="37" fontId="15" fillId="0" borderId="0" xfId="1" applyNumberFormat="1" applyFont="1" applyAlignment="1">
      <alignment vertical="top"/>
    </xf>
    <xf numFmtId="185" fontId="5" fillId="0" borderId="0" xfId="1" applyNumberFormat="1" applyFont="1" applyAlignment="1">
      <alignment vertical="top"/>
    </xf>
    <xf numFmtId="0" fontId="14" fillId="0" borderId="0" xfId="1" applyFont="1">
      <alignment vertical="center"/>
    </xf>
    <xf numFmtId="37" fontId="5" fillId="0" borderId="0" xfId="3" applyNumberFormat="1">
      <alignment vertical="top"/>
    </xf>
    <xf numFmtId="3" fontId="14" fillId="4" borderId="0" xfId="1" applyNumberFormat="1" applyFont="1" applyFill="1">
      <alignment vertical="center"/>
    </xf>
    <xf numFmtId="3" fontId="1" fillId="5" borderId="0" xfId="1" applyNumberFormat="1" applyFill="1">
      <alignment vertical="center"/>
    </xf>
    <xf numFmtId="37" fontId="5" fillId="6" borderId="0" xfId="1" applyNumberFormat="1" applyFont="1" applyFill="1" applyAlignment="1">
      <alignment vertical="top"/>
    </xf>
    <xf numFmtId="37" fontId="5" fillId="7" borderId="0" xfId="3" applyNumberFormat="1" applyFill="1">
      <alignment vertical="top"/>
    </xf>
    <xf numFmtId="0" fontId="5" fillId="7" borderId="0" xfId="3" applyFill="1">
      <alignment vertical="top"/>
    </xf>
    <xf numFmtId="180" fontId="5" fillId="7" borderId="0" xfId="1" applyNumberFormat="1" applyFont="1" applyFill="1" applyAlignment="1">
      <alignment vertical="top"/>
    </xf>
    <xf numFmtId="0" fontId="5" fillId="7" borderId="0" xfId="1" applyFont="1" applyFill="1" applyAlignment="1">
      <alignment vertical="top"/>
    </xf>
    <xf numFmtId="185" fontId="13" fillId="0" borderId="0" xfId="1" applyNumberFormat="1" applyFont="1" applyAlignment="1">
      <alignment horizontal="right" vertical="top"/>
    </xf>
    <xf numFmtId="37" fontId="5" fillId="5" borderId="0" xfId="3" applyNumberFormat="1" applyFill="1">
      <alignment vertical="top"/>
    </xf>
    <xf numFmtId="0" fontId="5" fillId="5" borderId="0" xfId="3" applyFill="1">
      <alignment vertical="top"/>
    </xf>
    <xf numFmtId="180" fontId="5" fillId="5" borderId="0" xfId="1" applyNumberFormat="1" applyFont="1" applyFill="1" applyAlignment="1">
      <alignment vertical="top"/>
    </xf>
    <xf numFmtId="0" fontId="5" fillId="5" borderId="0" xfId="1" applyFont="1" applyFill="1" applyAlignment="1">
      <alignment vertical="top"/>
    </xf>
    <xf numFmtId="185" fontId="13" fillId="0" borderId="0" xfId="1" applyNumberFormat="1" applyFont="1" applyAlignment="1">
      <alignment vertical="top"/>
    </xf>
    <xf numFmtId="0" fontId="14" fillId="4" borderId="0" xfId="1" applyFont="1" applyFill="1">
      <alignment vertical="center"/>
    </xf>
    <xf numFmtId="0" fontId="1" fillId="5" borderId="0" xfId="1" applyFill="1">
      <alignment vertical="center"/>
    </xf>
    <xf numFmtId="0" fontId="7" fillId="6" borderId="0" xfId="1" applyFont="1" applyFill="1" applyAlignment="1">
      <alignment horizontal="center" vertical="top"/>
    </xf>
    <xf numFmtId="185" fontId="5" fillId="6" borderId="0" xfId="1" applyNumberFormat="1" applyFont="1" applyFill="1" applyAlignment="1">
      <alignment vertical="top"/>
    </xf>
    <xf numFmtId="3" fontId="7" fillId="5" borderId="0" xfId="1" applyNumberFormat="1" applyFont="1" applyFill="1">
      <alignment vertical="center"/>
    </xf>
    <xf numFmtId="9" fontId="1" fillId="0" borderId="0" xfId="1" applyNumberFormat="1">
      <alignment vertical="center"/>
    </xf>
    <xf numFmtId="180" fontId="3" fillId="0" borderId="0" xfId="0" applyNumberFormat="1" applyFont="1">
      <alignment vertical="center"/>
    </xf>
    <xf numFmtId="176" fontId="3" fillId="0" borderId="0" xfId="0" applyNumberFormat="1" applyFont="1">
      <alignment vertical="center"/>
    </xf>
    <xf numFmtId="0" fontId="5" fillId="0" borderId="0" xfId="0" applyFont="1" applyAlignment="1">
      <alignment vertical="top"/>
    </xf>
    <xf numFmtId="182" fontId="5" fillId="0" borderId="0" xfId="0" applyNumberFormat="1" applyFont="1" applyAlignment="1">
      <alignment vertical="top"/>
    </xf>
    <xf numFmtId="37" fontId="5" fillId="6" borderId="0" xfId="2" applyNumberFormat="1" applyFont="1" applyFill="1" applyAlignment="1">
      <alignment vertical="top"/>
    </xf>
    <xf numFmtId="37" fontId="5" fillId="7" borderId="0" xfId="2" applyNumberFormat="1" applyFont="1" applyFill="1" applyAlignment="1">
      <alignment vertical="top"/>
    </xf>
    <xf numFmtId="37" fontId="13" fillId="0" borderId="0" xfId="2" applyNumberFormat="1" applyFont="1" applyAlignment="1">
      <alignment horizontal="right" vertical="top"/>
    </xf>
    <xf numFmtId="0" fontId="0" fillId="0" borderId="0" xfId="0" applyAlignment="1">
      <alignment vertical="top"/>
    </xf>
    <xf numFmtId="9" fontId="5" fillId="0" borderId="0" xfId="0" applyNumberFormat="1" applyFont="1" applyAlignment="1">
      <alignment vertical="top"/>
    </xf>
    <xf numFmtId="37" fontId="17" fillId="0" borderId="0" xfId="0" applyNumberFormat="1" applyFont="1" applyAlignment="1">
      <alignment vertical="top"/>
    </xf>
    <xf numFmtId="0" fontId="18" fillId="0" borderId="0" xfId="2" applyFont="1">
      <alignment vertical="center"/>
    </xf>
    <xf numFmtId="0" fontId="19" fillId="0" borderId="0" xfId="2" applyFont="1">
      <alignment vertical="center"/>
    </xf>
    <xf numFmtId="9" fontId="5" fillId="0" borderId="0" xfId="2" applyNumberFormat="1" applyFont="1" applyAlignment="1">
      <alignment vertical="top"/>
    </xf>
    <xf numFmtId="186" fontId="3" fillId="0" borderId="0" xfId="0" applyNumberFormat="1" applyFont="1">
      <alignment vertical="center"/>
    </xf>
    <xf numFmtId="37" fontId="4" fillId="0" borderId="0" xfId="3" applyNumberFormat="1" applyFont="1">
      <alignment vertical="top"/>
    </xf>
    <xf numFmtId="186" fontId="0" fillId="0" borderId="0" xfId="0" applyNumberFormat="1">
      <alignment vertical="center"/>
    </xf>
    <xf numFmtId="180" fontId="3" fillId="8" borderId="0" xfId="0" applyNumberFormat="1" applyFont="1" applyFill="1">
      <alignment vertical="center"/>
    </xf>
    <xf numFmtId="176" fontId="3" fillId="8" borderId="0" xfId="0" applyNumberFormat="1" applyFont="1" applyFill="1">
      <alignment vertical="center"/>
    </xf>
    <xf numFmtId="3" fontId="3" fillId="8" borderId="0" xfId="0" applyNumberFormat="1" applyFont="1" applyFill="1">
      <alignment vertical="center"/>
    </xf>
    <xf numFmtId="0" fontId="4" fillId="0" borderId="0" xfId="3" applyFont="1" applyAlignment="1">
      <alignment horizontal="left" vertical="top"/>
    </xf>
    <xf numFmtId="0" fontId="5" fillId="0" borderId="0" xfId="3">
      <alignment vertical="top"/>
    </xf>
    <xf numFmtId="0" fontId="5" fillId="0" borderId="0" xfId="3" applyAlignment="1">
      <alignment horizontal="center" vertical="top" shrinkToFit="1"/>
    </xf>
    <xf numFmtId="0" fontId="5" fillId="0" borderId="0" xfId="3" applyAlignment="1">
      <alignment horizontal="fill" vertical="top"/>
    </xf>
    <xf numFmtId="0" fontId="5" fillId="0" borderId="0" xfId="1" applyFont="1" applyAlignment="1">
      <alignment horizontal="center" vertical="top" shrinkToFit="1"/>
    </xf>
    <xf numFmtId="0" fontId="5" fillId="0" borderId="0" xfId="1" applyFont="1" applyAlignment="1">
      <alignment vertical="top"/>
    </xf>
    <xf numFmtId="0" fontId="4" fillId="0" borderId="0" xfId="1" applyFont="1" applyAlignment="1">
      <alignment horizontal="left" vertical="top"/>
    </xf>
    <xf numFmtId="0" fontId="1" fillId="0" borderId="0" xfId="1" applyAlignment="1">
      <alignment vertical="top"/>
    </xf>
    <xf numFmtId="0" fontId="10" fillId="0" borderId="0" xfId="1" applyFont="1" applyAlignment="1">
      <alignment vertical="top"/>
    </xf>
    <xf numFmtId="0" fontId="5" fillId="0" borderId="0" xfId="1" applyFont="1" applyAlignment="1">
      <alignment horizontal="fill" vertical="top"/>
    </xf>
  </cellXfs>
  <cellStyles count="4">
    <cellStyle name="標準" xfId="0" builtinId="0"/>
    <cellStyle name="標準 2" xfId="1" xr:uid="{9C1F8B68-2D87-4907-B02F-8CC3C783FB0C}"/>
    <cellStyle name="標準 2 2" xfId="2" xr:uid="{68579C35-A2EB-4C76-BE48-308537EA38FB}"/>
    <cellStyle name="標準 3" xfId="3" xr:uid="{B63D368E-1D62-472A-813D-53E266FC028F}"/>
  </cellStyles>
  <dxfs count="0"/>
  <tableStyles count="0" defaultTableStyle="TableStyleMedium2" defaultPivotStyle="PivotStyleLight16"/>
  <colors>
    <mruColors>
      <color rgb="FFF19759"/>
      <color rgb="FFF4CD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ja-JP" sz="1800" b="1" i="0" baseline="0">
                <a:effectLst/>
              </a:rPr>
              <a:t>図</a:t>
            </a:r>
            <a:r>
              <a:rPr lang="ja-JP" altLang="en-US" sz="1800" b="1" i="0" baseline="0">
                <a:effectLst/>
              </a:rPr>
              <a:t>１</a:t>
            </a:r>
            <a:r>
              <a:rPr lang="ja-JP" altLang="ja-JP" sz="1800" b="1" i="0" baseline="0">
                <a:effectLst/>
              </a:rPr>
              <a:t>　</a:t>
            </a:r>
            <a:r>
              <a:rPr lang="en-US" altLang="ja-JP" sz="1800" b="1" i="0" baseline="0">
                <a:effectLst/>
              </a:rPr>
              <a:t>Apple</a:t>
            </a:r>
            <a:r>
              <a:rPr lang="ja-JP" altLang="ja-JP" sz="1800" b="1" i="0" baseline="0">
                <a:effectLst/>
              </a:rPr>
              <a:t>の売上高</a:t>
            </a:r>
            <a:r>
              <a:rPr lang="ja-JP" altLang="en-US" sz="1800" b="1" i="0" baseline="0">
                <a:effectLst/>
              </a:rPr>
              <a:t>、営業利益</a:t>
            </a:r>
            <a:r>
              <a:rPr lang="ja-JP" altLang="ja-JP" sz="1800" b="1" i="0" baseline="0">
                <a:effectLst/>
              </a:rPr>
              <a:t>の推移</a:t>
            </a:r>
            <a:r>
              <a:rPr lang="en-US" altLang="ja-JP" sz="1800" b="1" i="0" baseline="0">
                <a:effectLst/>
              </a:rPr>
              <a:t>1999-2016</a:t>
            </a:r>
            <a:br>
              <a:rPr lang="en-US" altLang="ja-JP" sz="1800" b="1" i="0" baseline="0">
                <a:effectLst/>
              </a:rPr>
            </a:br>
            <a:r>
              <a:rPr lang="en-US" altLang="ja-JP" sz="1800" b="1" i="0" baseline="0">
                <a:effectLst/>
              </a:rPr>
              <a:t>[</a:t>
            </a:r>
            <a:r>
              <a:rPr lang="ja-JP" altLang="ja-JP" sz="1800" b="1" i="0" baseline="0">
                <a:effectLst/>
              </a:rPr>
              <a:t>単位</a:t>
            </a:r>
            <a:r>
              <a:rPr lang="en-US" altLang="ja-JP" sz="1800" b="1" i="0" baseline="0">
                <a:effectLst/>
              </a:rPr>
              <a:t>100</a:t>
            </a:r>
            <a:r>
              <a:rPr lang="ja-JP" altLang="en-US" sz="1800" b="1" i="0" baseline="0">
                <a:effectLst/>
              </a:rPr>
              <a:t>億</a:t>
            </a:r>
            <a:r>
              <a:rPr lang="ja-JP" altLang="ja-JP" sz="1800" b="1" i="0" baseline="0">
                <a:effectLst/>
              </a:rPr>
              <a:t>ドル</a:t>
            </a:r>
            <a:r>
              <a:rPr lang="en-US" altLang="ja-JP" sz="1800" b="1" i="0" baseline="0">
                <a:effectLst/>
              </a:rPr>
              <a:t>]</a:t>
            </a:r>
            <a:endParaRPr lang="ja-JP" altLang="ja-JP" b="1">
              <a:effectLst/>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0227761814133427E-2"/>
          <c:y val="0.18795970953384869"/>
          <c:w val="0.91555422870719361"/>
          <c:h val="0.76941141317279116"/>
        </c:manualLayout>
      </c:layout>
      <c:barChart>
        <c:barDir val="col"/>
        <c:grouping val="clustered"/>
        <c:varyColors val="0"/>
        <c:ser>
          <c:idx val="0"/>
          <c:order val="0"/>
          <c:tx>
            <c:strRef>
              <c:f>'営業利益-研究開発費'!$B$19</c:f>
              <c:strCache>
                <c:ptCount val="1"/>
                <c:pt idx="0">
                  <c:v>純売上高</c:v>
                </c:pt>
              </c:strCache>
            </c:strRef>
          </c:tx>
          <c:spPr>
            <a:solidFill>
              <a:schemeClr val="accent1"/>
            </a:solidFill>
            <a:ln>
              <a:noFill/>
            </a:ln>
            <a:effectLst/>
          </c:spPr>
          <c:invertIfNegative val="0"/>
          <c:dLbls>
            <c:dLbl>
              <c:idx val="19"/>
              <c:layout>
                <c:manualLayout>
                  <c:x val="-1.5797788309636651E-3"/>
                  <c:y val="2.34246896228624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507-4895-8A9E-02188260C87C}"/>
                </c:ext>
              </c:extLst>
            </c:dLbl>
            <c:dLbl>
              <c:idx val="20"/>
              <c:layout>
                <c:manualLayout>
                  <c:x val="3.1595576619273301E-3"/>
                  <c:y val="1.4054813773717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507-4895-8A9E-02188260C87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Arial" panose="020B0604020202020204" pitchFamily="34" charset="0"/>
                    <a:ea typeface="+mn-ea"/>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'営業利益-研究開発費'!$C$18:$W$18</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'営業利益-研究開発費'!$C$19:$W$19</c:f>
              <c:numCache>
                <c:formatCode>#,##0.0</c:formatCode>
                <c:ptCount val="21"/>
                <c:pt idx="0">
                  <c:v>0.61339999999999995</c:v>
                </c:pt>
                <c:pt idx="1">
                  <c:v>0.79830000000000001</c:v>
                </c:pt>
                <c:pt idx="2">
                  <c:v>0.5363</c:v>
                </c:pt>
                <c:pt idx="3">
                  <c:v>0.57420000000000004</c:v>
                </c:pt>
                <c:pt idx="4">
                  <c:v>0.62070000000000003</c:v>
                </c:pt>
                <c:pt idx="5">
                  <c:v>0.82789999999999997</c:v>
                </c:pt>
                <c:pt idx="6">
                  <c:v>1.3931</c:v>
                </c:pt>
                <c:pt idx="7">
                  <c:v>1.9315</c:v>
                </c:pt>
                <c:pt idx="8">
                  <c:v>2.4005999999999998</c:v>
                </c:pt>
                <c:pt idx="9">
                  <c:v>3.7490999999999999</c:v>
                </c:pt>
                <c:pt idx="10">
                  <c:v>4.2904999999999998</c:v>
                </c:pt>
                <c:pt idx="11">
                  <c:v>6.5225</c:v>
                </c:pt>
                <c:pt idx="12">
                  <c:v>10.8249</c:v>
                </c:pt>
                <c:pt idx="13">
                  <c:v>15.6508</c:v>
                </c:pt>
                <c:pt idx="14">
                  <c:v>17.091000000000001</c:v>
                </c:pt>
                <c:pt idx="15">
                  <c:v>18.279499999999999</c:v>
                </c:pt>
                <c:pt idx="16">
                  <c:v>23.371500000000001</c:v>
                </c:pt>
                <c:pt idx="17">
                  <c:v>21.5639</c:v>
                </c:pt>
                <c:pt idx="18">
                  <c:v>22.923400000000001</c:v>
                </c:pt>
                <c:pt idx="19">
                  <c:v>26.5595</c:v>
                </c:pt>
                <c:pt idx="20">
                  <c:v>26.017399999999999</c:v>
                </c:pt>
              </c:numCache>
            </c:numRef>
          </c:val>
          <c:extLst>
            <c:ext xmlns:c16="http://schemas.microsoft.com/office/drawing/2014/chart" uri="{C3380CC4-5D6E-409C-BE32-E72D297353CC}">
              <c16:uniqueId val="{00000000-4BBB-460B-9CE2-72C28A3566C8}"/>
            </c:ext>
          </c:extLst>
        </c:ser>
        <c:ser>
          <c:idx val="1"/>
          <c:order val="1"/>
          <c:tx>
            <c:strRef>
              <c:f>'営業利益-研究開発費'!$B$20</c:f>
              <c:strCache>
                <c:ptCount val="1"/>
                <c:pt idx="0">
                  <c:v>営業利益</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B507-4895-8A9E-02188260C87C}"/>
                </c:ext>
              </c:extLst>
            </c:dLbl>
            <c:dLbl>
              <c:idx val="1"/>
              <c:delete val="1"/>
              <c:extLst>
                <c:ext xmlns:c15="http://schemas.microsoft.com/office/drawing/2012/chart" uri="{CE6537A1-D6FC-4f65-9D91-7224C49458BB}"/>
                <c:ext xmlns:c16="http://schemas.microsoft.com/office/drawing/2014/chart" uri="{C3380CC4-5D6E-409C-BE32-E72D297353CC}">
                  <c16:uniqueId val="{00000007-B507-4895-8A9E-02188260C87C}"/>
                </c:ext>
              </c:extLst>
            </c:dLbl>
            <c:dLbl>
              <c:idx val="3"/>
              <c:delete val="1"/>
              <c:extLst>
                <c:ext xmlns:c15="http://schemas.microsoft.com/office/drawing/2012/chart" uri="{CE6537A1-D6FC-4f65-9D91-7224C49458BB}"/>
                <c:ext xmlns:c16="http://schemas.microsoft.com/office/drawing/2014/chart" uri="{C3380CC4-5D6E-409C-BE32-E72D297353CC}">
                  <c16:uniqueId val="{00000006-B507-4895-8A9E-02188260C87C}"/>
                </c:ext>
              </c:extLst>
            </c:dLbl>
            <c:dLbl>
              <c:idx val="5"/>
              <c:delete val="1"/>
              <c:extLst>
                <c:ext xmlns:c15="http://schemas.microsoft.com/office/drawing/2012/chart" uri="{CE6537A1-D6FC-4f65-9D91-7224C49458BB}"/>
                <c:ext xmlns:c16="http://schemas.microsoft.com/office/drawing/2014/chart" uri="{C3380CC4-5D6E-409C-BE32-E72D297353CC}">
                  <c16:uniqueId val="{00000005-B507-4895-8A9E-02188260C87C}"/>
                </c:ext>
              </c:extLst>
            </c:dLbl>
            <c:dLbl>
              <c:idx val="6"/>
              <c:layout>
                <c:manualLayout>
                  <c:x val="3.1595576619273301E-3"/>
                  <c:y val="1.1712344811431248E-2"/>
                </c:manualLayout>
              </c:layout>
              <c:numFmt formatCode="#,##0.00_);[Red]\(#,##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Arial" panose="020B0604020202020204" pitchFamily="34" charset="0"/>
                      <a:ea typeface="+mn-ea"/>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07-4895-8A9E-02188260C87C}"/>
                </c:ext>
              </c:extLst>
            </c:dLbl>
            <c:dLbl>
              <c:idx val="7"/>
              <c:layout>
                <c:manualLayout>
                  <c:x val="1.5797788309636651E-3"/>
                  <c:y val="7.0274068868587487E-3"/>
                </c:manualLayout>
              </c:layout>
              <c:numFmt formatCode="#,##0.00_);[Red]\(#,##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Arial" panose="020B0604020202020204" pitchFamily="34" charset="0"/>
                      <a:ea typeface="+mn-ea"/>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07-4895-8A9E-02188260C87C}"/>
                </c:ext>
              </c:extLst>
            </c:dLbl>
            <c:dLbl>
              <c:idx val="8"/>
              <c:layout>
                <c:manualLayout>
                  <c:x val="4.7393364928909956E-3"/>
                  <c:y val="7.0274068868587487E-3"/>
                </c:manualLayout>
              </c:layout>
              <c:numFmt formatCode="#,##0.00_);[Red]\(#,##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Arial" panose="020B0604020202020204" pitchFamily="34" charset="0"/>
                      <a:ea typeface="+mn-ea"/>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07-4895-8A9E-02188260C87C}"/>
                </c:ext>
              </c:extLst>
            </c:dLbl>
            <c:dLbl>
              <c:idx val="9"/>
              <c:layout>
                <c:manualLayout>
                  <c:x val="6.3191153238546603E-3"/>
                  <c:y val="2.342468962286078E-3"/>
                </c:manualLayout>
              </c:layout>
              <c:numFmt formatCode="#,##0.00_);[Red]\(#,##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Arial" panose="020B0604020202020204" pitchFamily="34" charset="0"/>
                      <a:ea typeface="+mn-ea"/>
                      <a:cs typeface="Arial" panose="020B0604020202020204" pitchFamily="34" charset="0"/>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07-4895-8A9E-02188260C87C}"/>
                </c:ext>
              </c:extLst>
            </c:dLbl>
            <c:dLbl>
              <c:idx val="10"/>
              <c:layout>
                <c:manualLayout>
                  <c:x val="1.5797788309636651E-3"/>
                  <c:y val="2.342468962286249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507-4895-8A9E-02188260C87C}"/>
                </c:ext>
              </c:extLst>
            </c:dLbl>
            <c:dLbl>
              <c:idx val="11"/>
              <c:layout>
                <c:manualLayout>
                  <c:x val="4.7393364928909956E-3"/>
                  <c:y val="7.027406886858748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507-4895-8A9E-02188260C87C}"/>
                </c:ext>
              </c:extLst>
            </c:dLbl>
            <c:dLbl>
              <c:idx val="12"/>
              <c:layout>
                <c:manualLayout>
                  <c:x val="4.7393364928909956E-3"/>
                  <c:y val="9.369875849144998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507-4895-8A9E-02188260C87C}"/>
                </c:ext>
              </c:extLst>
            </c:dLbl>
            <c:dLbl>
              <c:idx val="13"/>
              <c:layout>
                <c:manualLayout>
                  <c:x val="7.8988941548183249E-3"/>
                  <c:y val="7.02740688685857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507-4895-8A9E-02188260C87C}"/>
                </c:ext>
              </c:extLst>
            </c:dLbl>
            <c:dLbl>
              <c:idx val="14"/>
              <c:layout>
                <c:manualLayout>
                  <c:x val="7.8988941548182104E-3"/>
                  <c:y val="7.027406886858748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507-4895-8A9E-02188260C87C}"/>
                </c:ext>
              </c:extLst>
            </c:dLbl>
            <c:dLbl>
              <c:idx val="15"/>
              <c:layout>
                <c:manualLayout>
                  <c:x val="6.3191153238546603E-3"/>
                  <c:y val="4.684937924572327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507-4895-8A9E-02188260C87C}"/>
                </c:ext>
              </c:extLst>
            </c:dLbl>
            <c:dLbl>
              <c:idx val="16"/>
              <c:layout>
                <c:manualLayout>
                  <c:x val="3.1595576619273301E-3"/>
                  <c:y val="7.027406886858835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507-4895-8A9E-02188260C87C}"/>
                </c:ext>
              </c:extLst>
            </c:dLbl>
            <c:dLbl>
              <c:idx val="17"/>
              <c:layout>
                <c:manualLayout>
                  <c:x val="7.8988941548182104E-3"/>
                  <c:y val="7.027406886858748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507-4895-8A9E-02188260C87C}"/>
                </c:ext>
              </c:extLst>
            </c:dLbl>
            <c:dLbl>
              <c:idx val="18"/>
              <c:layout>
                <c:manualLayout>
                  <c:x val="4.7393364928908794E-3"/>
                  <c:y val="7.027406886858748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507-4895-8A9E-02188260C87C}"/>
                </c:ext>
              </c:extLst>
            </c:dLbl>
            <c:dLbl>
              <c:idx val="19"/>
              <c:layout>
                <c:manualLayout>
                  <c:x val="9.478672985781875E-3"/>
                  <c:y val="4.68493792457258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507-4895-8A9E-02188260C87C}"/>
                </c:ext>
              </c:extLst>
            </c:dLbl>
            <c:dLbl>
              <c:idx val="20"/>
              <c:layout>
                <c:manualLayout>
                  <c:x val="7.8988941548182104E-3"/>
                  <c:y val="2.342468962286249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507-4895-8A9E-02188260C87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Arial" panose="020B0604020202020204" pitchFamily="34" charset="0"/>
                    <a:ea typeface="+mn-ea"/>
                    <a:cs typeface="Arial" panose="020B0604020202020204" pitchFamily="34" charset="0"/>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'営業利益-研究開発費'!$C$18:$W$18</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'営業利益-研究開発費'!$C$20:$W$20</c:f>
              <c:numCache>
                <c:formatCode>0.00_);[Red]\(0.00\)</c:formatCode>
                <c:ptCount val="21"/>
                <c:pt idx="0">
                  <c:v>3.5900000000000001E-2</c:v>
                </c:pt>
                <c:pt idx="1">
                  <c:v>5.2200000000000003E-2</c:v>
                </c:pt>
                <c:pt idx="2">
                  <c:v>-3.44E-2</c:v>
                </c:pt>
                <c:pt idx="3">
                  <c:v>6.9999999999999999E-4</c:v>
                </c:pt>
                <c:pt idx="4">
                  <c:v>-1E-4</c:v>
                </c:pt>
                <c:pt idx="5">
                  <c:v>3.2599999999999997E-2</c:v>
                </c:pt>
                <c:pt idx="6" formatCode="0.0_);[Red]\(0.0\)">
                  <c:v>0.1643</c:v>
                </c:pt>
                <c:pt idx="7" formatCode="0.0_);[Red]\(0.0\)">
                  <c:v>0.24529999999999999</c:v>
                </c:pt>
                <c:pt idx="8" formatCode="0.0_);[Red]\(0.0\)">
                  <c:v>0.44090000000000001</c:v>
                </c:pt>
                <c:pt idx="9" formatCode="0.0_);[Red]\(0.0\)">
                  <c:v>0.8327</c:v>
                </c:pt>
                <c:pt idx="10" formatCode="0.0_);[Red]\(0.0\)">
                  <c:v>1.1739999999999999</c:v>
                </c:pt>
                <c:pt idx="11" formatCode="0.0_);[Red]\(0.0\)">
                  <c:v>1.8385</c:v>
                </c:pt>
                <c:pt idx="12" formatCode="0.0_);[Red]\(0.0\)">
                  <c:v>3.379</c:v>
                </c:pt>
                <c:pt idx="13" formatCode="0.0_);[Red]\(0.0\)">
                  <c:v>5.5240999999999998</c:v>
                </c:pt>
                <c:pt idx="14" formatCode="0.0_);[Red]\(0.0\)">
                  <c:v>4.8998999999999997</c:v>
                </c:pt>
                <c:pt idx="15" formatCode="0.0_);[Red]\(0.0\)">
                  <c:v>5.2503000000000002</c:v>
                </c:pt>
                <c:pt idx="16" formatCode="0.0_);[Red]\(0.0\)">
                  <c:v>7.1230000000000002</c:v>
                </c:pt>
                <c:pt idx="17" formatCode="0.0_);[Red]\(0.0\)">
                  <c:v>6.0023999999999997</c:v>
                </c:pt>
                <c:pt idx="18" formatCode="0.0_);[Red]\(0.0\)">
                  <c:v>6.1344000000000003</c:v>
                </c:pt>
                <c:pt idx="19" formatCode="0.0_);[Red]\(0.0\)">
                  <c:v>7.0898000000000003</c:v>
                </c:pt>
                <c:pt idx="20" formatCode="0.0_);[Red]\(0.0\)">
                  <c:v>6.3929999999999998</c:v>
                </c:pt>
              </c:numCache>
            </c:numRef>
          </c:val>
          <c:extLst>
            <c:ext xmlns:c16="http://schemas.microsoft.com/office/drawing/2014/chart" uri="{C3380CC4-5D6E-409C-BE32-E72D297353CC}">
              <c16:uniqueId val="{00000001-4BBB-460B-9CE2-72C28A3566C8}"/>
            </c:ext>
          </c:extLst>
        </c:ser>
        <c:dLbls>
          <c:showLegendKey val="0"/>
          <c:showVal val="0"/>
          <c:showCatName val="0"/>
          <c:showSerName val="0"/>
          <c:showPercent val="0"/>
          <c:showBubbleSize val="0"/>
        </c:dLbls>
        <c:gapWidth val="100"/>
        <c:axId val="673378432"/>
        <c:axId val="673378824"/>
      </c:barChart>
      <c:lineChart>
        <c:grouping val="standard"/>
        <c:varyColors val="0"/>
        <c:ser>
          <c:idx val="2"/>
          <c:order val="2"/>
          <c:tx>
            <c:strRef>
              <c:f>'営業利益-研究開発費'!$B$21</c:f>
              <c:strCache>
                <c:ptCount val="1"/>
                <c:pt idx="0">
                  <c:v>売上高営業利益率</c:v>
                </c:pt>
              </c:strCache>
            </c:strRef>
          </c:tx>
          <c:spPr>
            <a:ln w="28575" cap="rnd">
              <a:solidFill>
                <a:schemeClr val="accent5">
                  <a:lumMod val="50000"/>
                </a:schemeClr>
              </a:solidFill>
              <a:prstDash val="sysDash"/>
              <a:round/>
            </a:ln>
            <a:effectLst/>
          </c:spPr>
          <c:marker>
            <c:symbol val="square"/>
            <c:size val="7"/>
            <c:spPr>
              <a:solidFill>
                <a:schemeClr val="accent5">
                  <a:lumMod val="50000"/>
                </a:schemeClr>
              </a:solidFill>
              <a:ln w="9525">
                <a:solidFill>
                  <a:schemeClr val="accent5">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lumMod val="50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'営業利益-研究開発費'!$C$18:$W$18</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'営業利益-研究開発費'!$C$21:$W$21</c:f>
              <c:numCache>
                <c:formatCode>0.0%</c:formatCode>
                <c:ptCount val="21"/>
                <c:pt idx="0">
                  <c:v>5.8526247147049244E-2</c:v>
                </c:pt>
                <c:pt idx="1">
                  <c:v>6.538895152198422E-2</c:v>
                </c:pt>
                <c:pt idx="2">
                  <c:v>-6.4143203430915535E-2</c:v>
                </c:pt>
                <c:pt idx="3">
                  <c:v>1.2190874259839777E-3</c:v>
                </c:pt>
                <c:pt idx="4">
                  <c:v>-1.6110842597067828E-4</c:v>
                </c:pt>
                <c:pt idx="5">
                  <c:v>3.9376736320811692E-2</c:v>
                </c:pt>
                <c:pt idx="6">
                  <c:v>0.11793841073864045</c:v>
                </c:pt>
                <c:pt idx="7">
                  <c:v>0.1269997411338338</c:v>
                </c:pt>
                <c:pt idx="8">
                  <c:v>0.18366241772890113</c:v>
                </c:pt>
                <c:pt idx="9">
                  <c:v>0.22210663892667573</c:v>
                </c:pt>
                <c:pt idx="10">
                  <c:v>0.2736277823097541</c:v>
                </c:pt>
                <c:pt idx="11">
                  <c:v>0.28187044844768111</c:v>
                </c:pt>
                <c:pt idx="12">
                  <c:v>0.31215068961376086</c:v>
                </c:pt>
                <c:pt idx="13">
                  <c:v>0.35295959311984049</c:v>
                </c:pt>
                <c:pt idx="14">
                  <c:v>0.28669475162366154</c:v>
                </c:pt>
                <c:pt idx="15">
                  <c:v>0.28722339232473537</c:v>
                </c:pt>
                <c:pt idx="16">
                  <c:v>0.30477290717326661</c:v>
                </c:pt>
                <c:pt idx="17">
                  <c:v>0.27835410106706115</c:v>
                </c:pt>
                <c:pt idx="18">
                  <c:v>0.26760428208729942</c:v>
                </c:pt>
                <c:pt idx="19">
                  <c:v>0.26694026619477024</c:v>
                </c:pt>
                <c:pt idx="20">
                  <c:v>0.24572017188496931</c:v>
                </c:pt>
              </c:numCache>
            </c:numRef>
          </c:val>
          <c:smooth val="0"/>
          <c:extLst>
            <c:ext xmlns:c16="http://schemas.microsoft.com/office/drawing/2014/chart" uri="{C3380CC4-5D6E-409C-BE32-E72D297353CC}">
              <c16:uniqueId val="{00000009-B507-4895-8A9E-02188260C87C}"/>
            </c:ext>
          </c:extLst>
        </c:ser>
        <c:dLbls>
          <c:showLegendKey val="0"/>
          <c:showVal val="0"/>
          <c:showCatName val="0"/>
          <c:showSerName val="0"/>
          <c:showPercent val="0"/>
          <c:showBubbleSize val="0"/>
        </c:dLbls>
        <c:marker val="1"/>
        <c:smooth val="0"/>
        <c:axId val="846148015"/>
        <c:axId val="734406767"/>
      </c:lineChart>
      <c:catAx>
        <c:axId val="67337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673378824"/>
        <c:crosses val="autoZero"/>
        <c:auto val="1"/>
        <c:lblAlgn val="ctr"/>
        <c:lblOffset val="100"/>
        <c:noMultiLvlLbl val="0"/>
      </c:catAx>
      <c:valAx>
        <c:axId val="673378824"/>
        <c:scaling>
          <c:orientation val="minMax"/>
          <c:max val="40"/>
          <c:min val="0"/>
        </c:scaling>
        <c:delete val="0"/>
        <c:axPos val="l"/>
        <c:majorGridlines>
          <c:spPr>
            <a:ln w="12700"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673378432"/>
        <c:crosses val="autoZero"/>
        <c:crossBetween val="between"/>
      </c:valAx>
      <c:valAx>
        <c:axId val="734406767"/>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6148015"/>
        <c:crosses val="max"/>
        <c:crossBetween val="between"/>
      </c:valAx>
      <c:catAx>
        <c:axId val="846148015"/>
        <c:scaling>
          <c:orientation val="minMax"/>
        </c:scaling>
        <c:delete val="1"/>
        <c:axPos val="b"/>
        <c:numFmt formatCode="General" sourceLinked="1"/>
        <c:majorTickMark val="out"/>
        <c:minorTickMark val="none"/>
        <c:tickLblPos val="nextTo"/>
        <c:crossAx val="734406767"/>
        <c:crosses val="autoZero"/>
        <c:auto val="1"/>
        <c:lblAlgn val="ctr"/>
        <c:lblOffset val="100"/>
        <c:noMultiLvlLbl val="0"/>
      </c:catAx>
      <c:spPr>
        <a:noFill/>
        <a:ln>
          <a:noFill/>
        </a:ln>
        <a:effectLst/>
      </c:spPr>
    </c:plotArea>
    <c:legend>
      <c:legendPos val="b"/>
      <c:layout>
        <c:manualLayout>
          <c:xMode val="edge"/>
          <c:yMode val="edge"/>
          <c:x val="0.21563981042654029"/>
          <c:y val="0.18979827099968088"/>
          <c:w val="0.18988941548183252"/>
          <c:h val="0.137913136824165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ltLang="ja-JP" sz="1600" b="1" i="0" u="none" strike="noStrike" baseline="0"/>
              <a:t>Apple</a:t>
            </a:r>
            <a:r>
              <a:rPr lang="ja-JP" altLang="en-US" sz="1600" b="1" i="0" u="none" strike="noStrike" baseline="0"/>
              <a:t>の製品セグメント別売上高の歴史的推移</a:t>
            </a:r>
            <a:endParaRPr lang="en-US" altLang="ja-JP" sz="1600" b="1" i="0" u="none" strike="noStrike" baseline="0"/>
          </a:p>
          <a:p>
            <a:pPr>
              <a:defRPr/>
            </a:pPr>
            <a:r>
              <a:rPr lang="en-US" altLang="ja-JP" sz="1600" b="1" i="0" u="none" strike="noStrike" baseline="0"/>
              <a:t>1999</a:t>
            </a:r>
            <a:r>
              <a:rPr lang="ja-JP" altLang="en-US" sz="1600" b="1" i="0" u="none" strike="noStrike" baseline="0"/>
              <a:t>年</a:t>
            </a:r>
            <a:r>
              <a:rPr lang="en-US" altLang="ja-JP" sz="1600" b="1" i="0" u="none" strike="noStrike" baseline="0"/>
              <a:t>9</a:t>
            </a:r>
            <a:r>
              <a:rPr lang="ja-JP" altLang="en-US" sz="1600" b="1" i="0" u="none" strike="noStrike" baseline="0"/>
              <a:t>月期－</a:t>
            </a:r>
            <a:r>
              <a:rPr lang="en-US" altLang="ja-JP" sz="1600" b="1" i="0" u="none" strike="noStrike" baseline="0"/>
              <a:t>2019</a:t>
            </a:r>
            <a:r>
              <a:rPr lang="ja-JP" altLang="en-US" sz="1600" b="1" i="0" u="none" strike="noStrike" baseline="0"/>
              <a:t>年</a:t>
            </a:r>
            <a:r>
              <a:rPr lang="en-US" altLang="ja-JP" sz="1600" b="1" i="0" u="none" strike="noStrike" baseline="0"/>
              <a:t>9</a:t>
            </a:r>
            <a:r>
              <a:rPr lang="ja-JP" altLang="en-US" sz="1600" b="1" i="0" u="none" strike="noStrike" baseline="0"/>
              <a:t>月期</a:t>
            </a:r>
            <a:r>
              <a:rPr lang="ja-JP" altLang="en-US" sz="1200" b="1" i="0" u="none" strike="noStrike" baseline="0"/>
              <a:t>（単位</a:t>
            </a:r>
            <a:r>
              <a:rPr lang="en-US" altLang="ja-JP" sz="1200" b="1" i="0" u="none" strike="noStrike" baseline="0"/>
              <a:t>100</a:t>
            </a:r>
            <a:r>
              <a:rPr lang="ja-JP" altLang="en-US" sz="1200" b="1" i="0" u="none" strike="noStrike" baseline="0"/>
              <a:t>億ドル）</a:t>
            </a:r>
            <a:endParaRPr lang="en-US" altLang="ja-JP" sz="1200" b="1" i="0" u="none" strike="noStrike" baseline="0"/>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lotArea>
      <c:layout>
        <c:manualLayout>
          <c:layoutTarget val="inner"/>
          <c:xMode val="edge"/>
          <c:yMode val="edge"/>
          <c:x val="4.48404625929303E-2"/>
          <c:y val="0.15743481625344855"/>
          <c:w val="0.94954726169555537"/>
          <c:h val="0.79517148967527962"/>
        </c:manualLayout>
      </c:layout>
      <c:barChart>
        <c:barDir val="col"/>
        <c:grouping val="stacked"/>
        <c:varyColors val="0"/>
        <c:ser>
          <c:idx val="0"/>
          <c:order val="0"/>
          <c:tx>
            <c:strRef>
              <c:f>'統計data-セグメント別グラフ'!$C$45</c:f>
              <c:strCache>
                <c:ptCount val="1"/>
                <c:pt idx="0">
                  <c:v>iPhone売上高</c:v>
                </c:pt>
              </c:strCache>
            </c:strRef>
          </c:tx>
          <c:spPr>
            <a:solidFill>
              <a:srgbClr val="FBA1A3"/>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0-5C31-4C96-8C09-4B9FDAC4DF05}"/>
                </c:ext>
              </c:extLst>
            </c:dLbl>
            <c:dLbl>
              <c:idx val="7"/>
              <c:delete val="1"/>
              <c:extLst>
                <c:ext xmlns:c15="http://schemas.microsoft.com/office/drawing/2012/chart" uri="{CE6537A1-D6FC-4f65-9D91-7224C49458BB}"/>
                <c:ext xmlns:c16="http://schemas.microsoft.com/office/drawing/2014/chart" uri="{C3380CC4-5D6E-409C-BE32-E72D297353CC}">
                  <c16:uniqueId val="{00000001-5C31-4C96-8C09-4B9FDAC4DF05}"/>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'統計data-セグメント別グラフ'!$D$44:$W$44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'統計data-セグメント別グラフ'!$D$45:$W$45</c:f>
              <c:numCache>
                <c:formatCode>#,##0_);\(#,##0\)</c:formatCode>
                <c:ptCount val="20"/>
                <c:pt idx="6" formatCode="#,##0.00_ ">
                  <c:v>0</c:v>
                </c:pt>
                <c:pt idx="7" formatCode="#,##0.00_ ">
                  <c:v>1.23E-2</c:v>
                </c:pt>
                <c:pt idx="8" formatCode="#,##0.00_ ">
                  <c:v>0.18440000000000001</c:v>
                </c:pt>
                <c:pt idx="9" formatCode="#,##0.00_ ">
                  <c:v>1.3032999999999999</c:v>
                </c:pt>
                <c:pt idx="10" formatCode="#,##0.00_ ">
                  <c:v>2.5179</c:v>
                </c:pt>
                <c:pt idx="11" formatCode="#,##0.00_ ">
                  <c:v>4.7057000000000002</c:v>
                </c:pt>
                <c:pt idx="12" formatCode="#,##0.00_ ">
                  <c:v>7.8692000000000002</c:v>
                </c:pt>
                <c:pt idx="13" formatCode="#,##0.00_ ">
                  <c:v>9.1279000000000003</c:v>
                </c:pt>
                <c:pt idx="14" formatCode="#,##0.00_ ">
                  <c:v>10.1991</c:v>
                </c:pt>
                <c:pt idx="15" formatCode="#,##0.00_ ">
                  <c:v>15.504099999999999</c:v>
                </c:pt>
                <c:pt idx="16" formatCode="#,##0.00_ ">
                  <c:v>13.67</c:v>
                </c:pt>
                <c:pt idx="17" formatCode="#,##0.00_ ">
                  <c:v>13.9337</c:v>
                </c:pt>
                <c:pt idx="18" formatCode="#,##0.00_ ">
                  <c:v>16.488800000000001</c:v>
                </c:pt>
                <c:pt idx="19" formatCode="#,##0.00_ ">
                  <c:v>14.238099999999999</c:v>
                </c:pt>
              </c:numCache>
            </c:numRef>
          </c:val>
          <c:extLst>
            <c:ext xmlns:c16="http://schemas.microsoft.com/office/drawing/2014/chart" uri="{C3380CC4-5D6E-409C-BE32-E72D297353CC}">
              <c16:uniqueId val="{00000002-5C31-4C96-8C09-4B9FDAC4DF05}"/>
            </c:ext>
          </c:extLst>
        </c:ser>
        <c:ser>
          <c:idx val="1"/>
          <c:order val="1"/>
          <c:tx>
            <c:strRef>
              <c:f>'統計data-セグメント別グラフ'!$C$46</c:f>
              <c:strCache>
                <c:ptCount val="1"/>
                <c:pt idx="0">
                  <c:v>iPad売上高</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accent2">
                        <a:lumMod val="50000"/>
                      </a:schemeClr>
                    </a:solidFill>
                    <a:latin typeface="Arial" panose="020B0604020202020204" pitchFamily="34" charset="0"/>
                    <a:ea typeface="+mn-ea"/>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'統計data-セグメント別グラフ'!$D$44:$W$44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'統計data-セグメント別グラフ'!$D$46:$W$46</c:f>
              <c:numCache>
                <c:formatCode>#,##0_);\(#,##0\)</c:formatCode>
                <c:ptCount val="20"/>
                <c:pt idx="10" formatCode="#,##0.00_ ">
                  <c:v>0.49580000000000002</c:v>
                </c:pt>
                <c:pt idx="11" formatCode="#,##0.00_ ">
                  <c:v>2.0358000000000001</c:v>
                </c:pt>
                <c:pt idx="12" formatCode="#,##0.00_ ">
                  <c:v>3.0945</c:v>
                </c:pt>
                <c:pt idx="13" formatCode="#,##0.00_ ">
                  <c:v>3.198</c:v>
                </c:pt>
                <c:pt idx="14" formatCode="#,##0.00_ ">
                  <c:v>3.0283000000000002</c:v>
                </c:pt>
                <c:pt idx="15" formatCode="#,##0.00_ ">
                  <c:v>2.3227000000000002</c:v>
                </c:pt>
                <c:pt idx="16" formatCode="#,##0.00_ ">
                  <c:v>2.0628000000000002</c:v>
                </c:pt>
                <c:pt idx="17" formatCode="#,##0.00_ ">
                  <c:v>1.8802000000000001</c:v>
                </c:pt>
                <c:pt idx="18" formatCode="#,##0.00_ ">
                  <c:v>1.8380000000000001</c:v>
                </c:pt>
                <c:pt idx="19" formatCode="#,##0.00_ ">
                  <c:v>2.1280000000000001</c:v>
                </c:pt>
              </c:numCache>
            </c:numRef>
          </c:val>
          <c:extLst>
            <c:ext xmlns:c16="http://schemas.microsoft.com/office/drawing/2014/chart" uri="{C3380CC4-5D6E-409C-BE32-E72D297353CC}">
              <c16:uniqueId val="{00000003-5C31-4C96-8C09-4B9FDAC4DF05}"/>
            </c:ext>
          </c:extLst>
        </c:ser>
        <c:ser>
          <c:idx val="2"/>
          <c:order val="2"/>
          <c:tx>
            <c:strRef>
              <c:f>'統計data-セグメント別グラフ'!$C$47</c:f>
              <c:strCache>
                <c:ptCount val="1"/>
                <c:pt idx="0">
                  <c:v>Mac売上高</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2"/>
                    </a:solidFill>
                    <a:latin typeface="Arial" panose="020B0604020202020204" pitchFamily="34" charset="0"/>
                    <a:ea typeface="+mn-ea"/>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'統計data-セグメント別グラフ'!$D$44:$W$44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'統計data-セグメント別グラフ'!$D$47:$W$47</c:f>
              <c:numCache>
                <c:formatCode>#,##0.00_ </c:formatCode>
                <c:ptCount val="20"/>
                <c:pt idx="0">
                  <c:v>0.6885</c:v>
                </c:pt>
                <c:pt idx="1">
                  <c:v>0.44030000000000002</c:v>
                </c:pt>
                <c:pt idx="2">
                  <c:v>0.45340000000000003</c:v>
                </c:pt>
                <c:pt idx="3">
                  <c:v>0.4491</c:v>
                </c:pt>
                <c:pt idx="4">
                  <c:v>0.49230000000000002</c:v>
                </c:pt>
                <c:pt idx="5">
                  <c:v>0.62749999999999995</c:v>
                </c:pt>
                <c:pt idx="6">
                  <c:v>0.73750000000000004</c:v>
                </c:pt>
                <c:pt idx="7">
                  <c:v>1.0314000000000001</c:v>
                </c:pt>
                <c:pt idx="8">
                  <c:v>1.4276</c:v>
                </c:pt>
                <c:pt idx="9">
                  <c:v>1.3858999999999999</c:v>
                </c:pt>
                <c:pt idx="10">
                  <c:v>1.7479</c:v>
                </c:pt>
                <c:pt idx="11">
                  <c:v>2.1783000000000001</c:v>
                </c:pt>
                <c:pt idx="12">
                  <c:v>2.3220999999999998</c:v>
                </c:pt>
                <c:pt idx="13">
                  <c:v>2.1482999999999999</c:v>
                </c:pt>
                <c:pt idx="14">
                  <c:v>2.4079000000000002</c:v>
                </c:pt>
                <c:pt idx="15">
                  <c:v>2.5470999999999999</c:v>
                </c:pt>
                <c:pt idx="16">
                  <c:v>2.2831000000000001</c:v>
                </c:pt>
                <c:pt idx="17">
                  <c:v>2.5569000000000002</c:v>
                </c:pt>
                <c:pt idx="18">
                  <c:v>2.5198</c:v>
                </c:pt>
                <c:pt idx="19">
                  <c:v>2.5739999999999998</c:v>
                </c:pt>
              </c:numCache>
            </c:numRef>
          </c:val>
          <c:extLst>
            <c:ext xmlns:c16="http://schemas.microsoft.com/office/drawing/2014/chart" uri="{C3380CC4-5D6E-409C-BE32-E72D297353CC}">
              <c16:uniqueId val="{00000004-5C31-4C96-8C09-4B9FDAC4DF05}"/>
            </c:ext>
          </c:extLst>
        </c:ser>
        <c:ser>
          <c:idx val="3"/>
          <c:order val="3"/>
          <c:tx>
            <c:strRef>
              <c:f>'統計data-セグメント別グラフ'!$C$48</c:f>
              <c:strCache>
                <c:ptCount val="1"/>
                <c:pt idx="0">
                  <c:v>iPod売上高</c:v>
                </c:pt>
              </c:strCache>
            </c:strRef>
          </c:tx>
          <c:spPr>
            <a:solidFill>
              <a:schemeClr val="accent4">
                <a:lumMod val="20000"/>
                <a:lumOff val="80000"/>
              </a:schemeClr>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5-5C31-4C96-8C09-4B9FDAC4DF05}"/>
                </c:ext>
              </c:extLst>
            </c:dLbl>
            <c:dLbl>
              <c:idx val="5"/>
              <c:delete val="1"/>
              <c:extLst>
                <c:ext xmlns:c15="http://schemas.microsoft.com/office/drawing/2012/chart" uri="{CE6537A1-D6FC-4f65-9D91-7224C49458BB}"/>
                <c:ext xmlns:c16="http://schemas.microsoft.com/office/drawing/2014/chart" uri="{C3380CC4-5D6E-409C-BE32-E72D297353CC}">
                  <c16:uniqueId val="{00000006-5C31-4C96-8C09-4B9FDAC4DF05}"/>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accent4">
                        <a:lumMod val="75000"/>
                      </a:schemeClr>
                    </a:solidFill>
                    <a:latin typeface="Arial" panose="020B0604020202020204" pitchFamily="34" charset="0"/>
                    <a:ea typeface="+mn-ea"/>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'統計data-セグメント別グラフ'!$D$44:$W$44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'統計data-セグメント別グラフ'!$D$48:$W$48</c:f>
              <c:numCache>
                <c:formatCode>_(* #,##0.00_);_(* \(#,##0.00\);_(* "-"??_);_(@_)</c:formatCode>
                <c:ptCount val="20"/>
                <c:pt idx="1">
                  <c:v>0</c:v>
                </c:pt>
                <c:pt idx="2" formatCode="#,##0.00_ ">
                  <c:v>1.43E-2</c:v>
                </c:pt>
                <c:pt idx="3" formatCode="#,##0.00_ ">
                  <c:v>3.4500000000000003E-2</c:v>
                </c:pt>
                <c:pt idx="4" formatCode="#,##0.00_ ">
                  <c:v>0.13059999999999999</c:v>
                </c:pt>
                <c:pt idx="5" formatCode="#,##0.00_ ">
                  <c:v>0.45400000000000001</c:v>
                </c:pt>
                <c:pt idx="6" formatCode="#,##0.00_ ">
                  <c:v>0.76759999999999995</c:v>
                </c:pt>
                <c:pt idx="7" formatCode="#,##0.00_ ">
                  <c:v>0.83050000000000002</c:v>
                </c:pt>
                <c:pt idx="8" formatCode="#,##0.00_ ">
                  <c:v>0.9153</c:v>
                </c:pt>
                <c:pt idx="9" formatCode="#,##0.00_ ">
                  <c:v>0.80910000000000004</c:v>
                </c:pt>
                <c:pt idx="10" formatCode="#,##0.00_ ">
                  <c:v>0.82740000000000002</c:v>
                </c:pt>
                <c:pt idx="11" formatCode="#,##0.00_ ">
                  <c:v>0.74529999999999996</c:v>
                </c:pt>
                <c:pt idx="12" formatCode="#,##0.00_ ">
                  <c:v>0.5615</c:v>
                </c:pt>
                <c:pt idx="13" formatCode="#,##0.00_ ">
                  <c:v>0.44109999999999999</c:v>
                </c:pt>
                <c:pt idx="14" formatCode="#,##0.00_ ">
                  <c:v>0.2286</c:v>
                </c:pt>
              </c:numCache>
            </c:numRef>
          </c:val>
          <c:extLst>
            <c:ext xmlns:c16="http://schemas.microsoft.com/office/drawing/2014/chart" uri="{C3380CC4-5D6E-409C-BE32-E72D297353CC}">
              <c16:uniqueId val="{00000007-5C31-4C96-8C09-4B9FDAC4DF05}"/>
            </c:ext>
          </c:extLst>
        </c:ser>
        <c:ser>
          <c:idx val="4"/>
          <c:order val="4"/>
          <c:tx>
            <c:strRef>
              <c:f>'統計data-セグメント別グラフ'!$C$49</c:f>
              <c:strCache>
                <c:ptCount val="1"/>
                <c:pt idx="0">
                  <c:v>その他製品売上高</c:v>
                </c:pt>
              </c:strCache>
            </c:strRef>
          </c:tx>
          <c:spPr>
            <a:solidFill>
              <a:schemeClr val="accent1">
                <a:lumMod val="20000"/>
                <a:lumOff val="80000"/>
              </a:schemeClr>
            </a:solidFill>
            <a:ln>
              <a:noFill/>
            </a:ln>
            <a:effectLst/>
          </c:spPr>
          <c:invertIfNegative val="0"/>
          <c:dLbls>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C31-4C96-8C09-4B9FDAC4DF05}"/>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C31-4C96-8C09-4B9FDAC4DF05}"/>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C31-4C96-8C09-4B9FDAC4DF05}"/>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C31-4C96-8C09-4B9FDAC4DF05}"/>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C31-4C96-8C09-4B9FDAC4DF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lumMod val="7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'統計data-セグメント別グラフ'!$D$44:$W$44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'統計data-セグメント別グラフ'!$D$49:$W$49</c:f>
              <c:numCache>
                <c:formatCode>_(* #,##0.00_);_(* \(#,##0.00\);_(* "-"??_);_(@_)</c:formatCode>
                <c:ptCount val="20"/>
                <c:pt idx="11" formatCode="#,##0.00_ ">
                  <c:v>0.44740000000000002</c:v>
                </c:pt>
                <c:pt idx="12" formatCode="#,##0.00_ ">
                  <c:v>0.51449999999999996</c:v>
                </c:pt>
                <c:pt idx="13" formatCode="#,##0.00_ ">
                  <c:v>0.5706</c:v>
                </c:pt>
                <c:pt idx="14" formatCode="#,##0.00_ ">
                  <c:v>0.60929999999999995</c:v>
                </c:pt>
                <c:pt idx="15" formatCode="#,##0.00_ ">
                  <c:v>1.0066999999999999</c:v>
                </c:pt>
                <c:pt idx="16" formatCode="#,##0.00_ ">
                  <c:v>1.1132</c:v>
                </c:pt>
                <c:pt idx="17" formatCode="#,##0.00_ ">
                  <c:v>1.2826</c:v>
                </c:pt>
                <c:pt idx="18" formatCode="#,##0.00_ ">
                  <c:v>1.7381</c:v>
                </c:pt>
                <c:pt idx="19" formatCode="#,##0.00_ ">
                  <c:v>2.4481999999999999</c:v>
                </c:pt>
              </c:numCache>
            </c:numRef>
          </c:val>
          <c:extLst>
            <c:ext xmlns:c16="http://schemas.microsoft.com/office/drawing/2014/chart" uri="{C3380CC4-5D6E-409C-BE32-E72D297353CC}">
              <c16:uniqueId val="{0000000D-5C31-4C96-8C09-4B9FDAC4DF05}"/>
            </c:ext>
          </c:extLst>
        </c:ser>
        <c:ser>
          <c:idx val="5"/>
          <c:order val="5"/>
          <c:tx>
            <c:strRef>
              <c:f>'統計data-セグメント別グラフ'!$C$50</c:f>
              <c:strCache>
                <c:ptCount val="1"/>
                <c:pt idx="0">
                  <c:v>サービス関連売上高</c:v>
                </c:pt>
              </c:strCache>
            </c:strRef>
          </c:tx>
          <c:spPr>
            <a:solidFill>
              <a:schemeClr val="accent6">
                <a:lumMod val="20000"/>
                <a:lumOff val="80000"/>
              </a:schemeClr>
            </a:solidFill>
            <a:ln>
              <a:noFill/>
            </a:ln>
            <a:effectLst/>
          </c:spPr>
          <c:invertIfNegative val="0"/>
          <c:dLbls>
            <c:dLbl>
              <c:idx val="10"/>
              <c:layout>
                <c:manualLayout>
                  <c:x val="1.8707585705047523E-2"/>
                  <c:y val="2.79114806073450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C31-4C96-8C09-4B9FDAC4DF05}"/>
                </c:ext>
              </c:extLst>
            </c:dLbl>
            <c:dLbl>
              <c:idx val="11"/>
              <c:layout>
                <c:manualLayout>
                  <c:x val="1.4966068564038128E-2"/>
                  <c:y val="5.582296121469005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C31-4C96-8C09-4B9FDAC4DF05}"/>
                </c:ext>
              </c:extLst>
            </c:dLbl>
            <c:dLbl>
              <c:idx val="12"/>
              <c:layout>
                <c:manualLayout>
                  <c:x val="1.1224551423028596E-2"/>
                  <c:y val="5.58229612146895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C31-4C96-8C09-4B9FDAC4DF05}"/>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accent6">
                        <a:lumMod val="75000"/>
                      </a:schemeClr>
                    </a:solidFill>
                    <a:latin typeface="Arial" panose="020B0604020202020204" pitchFamily="34" charset="0"/>
                    <a:ea typeface="+mn-ea"/>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'統計data-セグメント別グラフ'!$D$44:$W$44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'統計data-セグメント別グラフ'!$D$50:$W$50</c:f>
              <c:numCache>
                <c:formatCode>#,##0.00_ </c:formatCode>
                <c:ptCount val="20"/>
                <c:pt idx="0">
                  <c:v>0.10979999999999999</c:v>
                </c:pt>
                <c:pt idx="1">
                  <c:v>9.6000000000000002E-2</c:v>
                </c:pt>
                <c:pt idx="2">
                  <c:v>0.1065</c:v>
                </c:pt>
                <c:pt idx="3">
                  <c:v>0.1371</c:v>
                </c:pt>
                <c:pt idx="4">
                  <c:v>0.20499999999999999</c:v>
                </c:pt>
                <c:pt idx="5">
                  <c:v>0.31159999999999999</c:v>
                </c:pt>
                <c:pt idx="6">
                  <c:v>0.4264</c:v>
                </c:pt>
                <c:pt idx="7">
                  <c:v>0.52639999999999998</c:v>
                </c:pt>
                <c:pt idx="8">
                  <c:v>0.72060000000000002</c:v>
                </c:pt>
                <c:pt idx="9">
                  <c:v>0.79220000000000002</c:v>
                </c:pt>
                <c:pt idx="10">
                  <c:v>0.9335</c:v>
                </c:pt>
                <c:pt idx="11">
                  <c:v>0.93730000000000002</c:v>
                </c:pt>
                <c:pt idx="12">
                  <c:v>1.2889999999999999</c:v>
                </c:pt>
                <c:pt idx="13">
                  <c:v>1.6051</c:v>
                </c:pt>
                <c:pt idx="14">
                  <c:v>1.8063</c:v>
                </c:pt>
                <c:pt idx="15">
                  <c:v>1.9908999999999999</c:v>
                </c:pt>
                <c:pt idx="16">
                  <c:v>2.4348000000000001</c:v>
                </c:pt>
                <c:pt idx="17">
                  <c:v>3.27</c:v>
                </c:pt>
                <c:pt idx="18">
                  <c:v>3.9748000000000001</c:v>
                </c:pt>
                <c:pt idx="19">
                  <c:v>4.6291000000000002</c:v>
                </c:pt>
              </c:numCache>
            </c:numRef>
          </c:val>
          <c:extLst>
            <c:ext xmlns:c16="http://schemas.microsoft.com/office/drawing/2014/chart" uri="{C3380CC4-5D6E-409C-BE32-E72D297353CC}">
              <c16:uniqueId val="{00000011-5C31-4C96-8C09-4B9FDAC4DF05}"/>
            </c:ext>
          </c:extLst>
        </c:ser>
        <c:dLbls>
          <c:showLegendKey val="0"/>
          <c:showVal val="0"/>
          <c:showCatName val="0"/>
          <c:showSerName val="0"/>
          <c:showPercent val="0"/>
          <c:showBubbleSize val="0"/>
        </c:dLbls>
        <c:gapWidth val="150"/>
        <c:overlap val="100"/>
        <c:axId val="423646863"/>
        <c:axId val="423643535"/>
      </c:barChart>
      <c:lineChart>
        <c:grouping val="stacked"/>
        <c:varyColors val="0"/>
        <c:ser>
          <c:idx val="6"/>
          <c:order val="6"/>
          <c:tx>
            <c:strRef>
              <c:f>'統計data-セグメント別グラフ'!$C$51</c:f>
              <c:strCache>
                <c:ptCount val="1"/>
                <c:pt idx="0">
                  <c:v>総売上高</c:v>
                </c:pt>
              </c:strCache>
            </c:strRef>
          </c:tx>
          <c:spPr>
            <a:ln w="31750" cap="rnd">
              <a:solidFill>
                <a:schemeClr val="accent5">
                  <a:lumMod val="50000"/>
                </a:schemeClr>
              </a:solidFill>
              <a:prstDash val="sysDash"/>
              <a:round/>
            </a:ln>
            <a:effectLst/>
          </c:spPr>
          <c:marker>
            <c:symbol val="none"/>
          </c:marker>
          <c:dLbls>
            <c:dLbl>
              <c:idx val="11"/>
              <c:layout>
                <c:manualLayout>
                  <c:x val="-5.0648857195677195E-2"/>
                  <c:y val="-2.06643533138413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C31-4C96-8C09-4B9FDAC4DF05}"/>
                </c:ext>
              </c:extLst>
            </c:dLbl>
            <c:dLbl>
              <c:idx val="14"/>
              <c:layout>
                <c:manualLayout>
                  <c:x val="-4.8682482512426094E-2"/>
                  <c:y val="-2.37612873491463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C31-4C96-8C09-4B9FDAC4DF05}"/>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Arial" panose="020B0604020202020204" pitchFamily="34" charset="0"/>
                    <a:ea typeface="+mn-ea"/>
                    <a:cs typeface="Arial" panose="020B0604020202020204" pitchFamily="34"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'統計data-セグメント別グラフ'!$D$44:$W$44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'統計data-セグメント別グラフ'!$D$51:$W$51</c:f>
              <c:numCache>
                <c:formatCode>#,##0.00_ </c:formatCode>
                <c:ptCount val="20"/>
                <c:pt idx="0">
                  <c:v>0.79830000000000001</c:v>
                </c:pt>
                <c:pt idx="1">
                  <c:v>0.5363</c:v>
                </c:pt>
                <c:pt idx="2">
                  <c:v>0.57420000000000004</c:v>
                </c:pt>
                <c:pt idx="3">
                  <c:v>0.62070000000000003</c:v>
                </c:pt>
                <c:pt idx="4">
                  <c:v>0.82789999999999997</c:v>
                </c:pt>
                <c:pt idx="5">
                  <c:v>1.3931</c:v>
                </c:pt>
                <c:pt idx="6">
                  <c:v>1.9315</c:v>
                </c:pt>
                <c:pt idx="7">
                  <c:v>2.4005999999999998</c:v>
                </c:pt>
                <c:pt idx="8">
                  <c:v>3.2479</c:v>
                </c:pt>
                <c:pt idx="9">
                  <c:v>4.2904999999999998</c:v>
                </c:pt>
                <c:pt idx="10">
                  <c:v>6.5225</c:v>
                </c:pt>
                <c:pt idx="11">
                  <c:v>10.8249</c:v>
                </c:pt>
                <c:pt idx="12">
                  <c:v>15.6508</c:v>
                </c:pt>
                <c:pt idx="13">
                  <c:v>17.091000000000001</c:v>
                </c:pt>
                <c:pt idx="14">
                  <c:v>18.279499999999999</c:v>
                </c:pt>
                <c:pt idx="15">
                  <c:v>23.371500000000001</c:v>
                </c:pt>
                <c:pt idx="16">
                  <c:v>21.5639</c:v>
                </c:pt>
                <c:pt idx="17">
                  <c:v>22.923400000000001</c:v>
                </c:pt>
                <c:pt idx="18">
                  <c:v>26.5595</c:v>
                </c:pt>
                <c:pt idx="19">
                  <c:v>26.017399999999999</c:v>
                </c:pt>
              </c:numCache>
            </c:numRef>
          </c:val>
          <c:smooth val="0"/>
          <c:extLst>
            <c:ext xmlns:c16="http://schemas.microsoft.com/office/drawing/2014/chart" uri="{C3380CC4-5D6E-409C-BE32-E72D297353CC}">
              <c16:uniqueId val="{00000014-5C31-4C96-8C09-4B9FDAC4DF05}"/>
            </c:ext>
          </c:extLst>
        </c:ser>
        <c:dLbls>
          <c:showLegendKey val="0"/>
          <c:showVal val="0"/>
          <c:showCatName val="0"/>
          <c:showSerName val="0"/>
          <c:showPercent val="0"/>
          <c:showBubbleSize val="0"/>
        </c:dLbls>
        <c:marker val="1"/>
        <c:smooth val="0"/>
        <c:axId val="423646863"/>
        <c:axId val="423643535"/>
      </c:lineChart>
      <c:catAx>
        <c:axId val="42364686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2"/>
                </a:solidFill>
                <a:latin typeface="Arial" panose="020B0604020202020204" pitchFamily="34" charset="0"/>
                <a:ea typeface="+mn-ea"/>
                <a:cs typeface="Arial" panose="020B0604020202020204" pitchFamily="34" charset="0"/>
              </a:defRPr>
            </a:pPr>
            <a:endParaRPr lang="ja-JP"/>
          </a:p>
        </c:txPr>
        <c:crossAx val="423643535"/>
        <c:crosses val="autoZero"/>
        <c:auto val="1"/>
        <c:lblAlgn val="ctr"/>
        <c:lblOffset val="100"/>
        <c:noMultiLvlLbl val="0"/>
      </c:catAx>
      <c:valAx>
        <c:axId val="423643535"/>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2"/>
                    </a:solidFill>
                    <a:latin typeface="+mn-ea"/>
                    <a:ea typeface="+mn-ea"/>
                    <a:cs typeface="+mn-cs"/>
                  </a:defRPr>
                </a:pPr>
                <a:r>
                  <a:rPr lang="ja-JP" altLang="en-US" b="0">
                    <a:latin typeface="+mn-ea"/>
                    <a:ea typeface="+mn-ea"/>
                  </a:rPr>
                  <a:t>単位：</a:t>
                </a:r>
                <a:r>
                  <a:rPr lang="en-US" altLang="ja-JP" b="0">
                    <a:latin typeface="+mn-ea"/>
                    <a:ea typeface="+mn-ea"/>
                  </a:rPr>
                  <a:t>100</a:t>
                </a:r>
                <a:r>
                  <a:rPr lang="ja-JP" altLang="en-US" b="0">
                    <a:latin typeface="+mn-ea"/>
                    <a:ea typeface="+mn-ea"/>
                  </a:rPr>
                  <a:t>億ドル</a:t>
                </a:r>
              </a:p>
            </c:rich>
          </c:tx>
          <c:layout>
            <c:manualLayout>
              <c:xMode val="edge"/>
              <c:yMode val="edge"/>
              <c:x val="8.1471893030868603E-3"/>
              <c:y val="0.10060095192928718"/>
            </c:manualLayout>
          </c:layout>
          <c:overlay val="0"/>
          <c:spPr>
            <a:noFill/>
            <a:ln>
              <a:noFill/>
            </a:ln>
            <a:effectLst/>
          </c:spPr>
          <c:txPr>
            <a:bodyPr rot="0" spcFirstLastPara="1" vertOverflow="ellipsis" wrap="square" anchor="ctr" anchorCtr="1"/>
            <a:lstStyle/>
            <a:p>
              <a:pPr>
                <a:defRPr sz="900" b="0" i="0" u="none" strike="noStrike" kern="1200" baseline="0">
                  <a:solidFill>
                    <a:schemeClr val="tx2"/>
                  </a:solidFill>
                  <a:latin typeface="+mn-ea"/>
                  <a:ea typeface="+mn-ea"/>
                  <a:cs typeface="+mn-cs"/>
                </a:defRPr>
              </a:pPr>
              <a:endParaRPr lang="ja-JP"/>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2"/>
                </a:solidFill>
                <a:latin typeface="Arial" panose="020B0604020202020204" pitchFamily="34" charset="0"/>
                <a:ea typeface="+mn-ea"/>
                <a:cs typeface="Arial" panose="020B0604020202020204" pitchFamily="34" charset="0"/>
              </a:defRPr>
            </a:pPr>
            <a:endParaRPr lang="ja-JP"/>
          </a:p>
        </c:txPr>
        <c:crossAx val="423646863"/>
        <c:crosses val="autoZero"/>
        <c:crossBetween val="between"/>
      </c:valAx>
      <c:spPr>
        <a:noFill/>
        <a:ln>
          <a:noFill/>
        </a:ln>
        <a:effectLst/>
      </c:spPr>
    </c:plotArea>
    <c:legend>
      <c:legendPos val="b"/>
      <c:layout>
        <c:manualLayout>
          <c:xMode val="edge"/>
          <c:yMode val="edge"/>
          <c:x val="0.13707631059353997"/>
          <c:y val="0.17894928989629014"/>
          <c:w val="0.19790205675086414"/>
          <c:h val="0.420363818289170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ltLang="ja-JP"/>
              <a:t>Apple</a:t>
            </a:r>
            <a:r>
              <a:rPr lang="ja-JP" altLang="en-US"/>
              <a:t>の製品別売上高の推移</a:t>
            </a:r>
            <a:endParaRPr lang="en-US" altLang="ja-JP"/>
          </a:p>
          <a:p>
            <a:pPr>
              <a:defRPr/>
            </a:pPr>
            <a:r>
              <a:rPr lang="en-US" altLang="ja-JP" sz="1100"/>
              <a:t>2000</a:t>
            </a:r>
            <a:r>
              <a:rPr lang="ja-JP" altLang="en-US" sz="1100"/>
              <a:t>会計年度ｰ</a:t>
            </a:r>
            <a:r>
              <a:rPr lang="en-US" altLang="ja-JP" sz="1100"/>
              <a:t>2017</a:t>
            </a:r>
            <a:r>
              <a:rPr lang="ja-JP" altLang="en-US" sz="1100"/>
              <a:t>会計年度</a:t>
            </a:r>
            <a:endParaRPr lang="en-US" altLang="ja-JP" sz="1100"/>
          </a:p>
          <a:p>
            <a:pPr>
              <a:defRPr/>
            </a:pPr>
            <a:r>
              <a:rPr lang="ja-JP" altLang="en-US" sz="1100"/>
              <a:t>単位：</a:t>
            </a:r>
            <a:r>
              <a:rPr lang="en-US" altLang="ja-JP" sz="1100"/>
              <a:t>100</a:t>
            </a:r>
            <a:r>
              <a:rPr lang="ja-JP" altLang="en-US" sz="1100"/>
              <a:t>万ドル</a:t>
            </a:r>
            <a:endParaRPr lang="ja-JP"/>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ja-JP"/>
        </a:p>
      </c:txPr>
    </c:title>
    <c:autoTitleDeleted val="0"/>
    <c:plotArea>
      <c:layout/>
      <c:lineChart>
        <c:grouping val="standard"/>
        <c:varyColors val="0"/>
        <c:ser>
          <c:idx val="0"/>
          <c:order val="0"/>
          <c:tx>
            <c:strRef>
              <c:f>'統計data-セグメント別グラフ'!$C$45</c:f>
              <c:strCache>
                <c:ptCount val="1"/>
                <c:pt idx="0">
                  <c:v>iPhone売上高</c:v>
                </c:pt>
              </c:strCache>
            </c:strRef>
          </c:tx>
          <c:spPr>
            <a:ln w="22225" cap="rnd">
              <a:solidFill>
                <a:schemeClr val="accent1"/>
              </a:solidFill>
            </a:ln>
            <a:effectLst>
              <a:glow rad="139700">
                <a:schemeClr val="accent1">
                  <a:satMod val="175000"/>
                  <a:alpha val="14000"/>
                </a:schemeClr>
              </a:glow>
            </a:effectLst>
          </c:spPr>
          <c:marker>
            <c:symbol val="none"/>
          </c:marker>
          <c:cat>
            <c:numRef>
              <c:f>'統計data-セグメント別グラフ'!$D$44:$U$44</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'統計data-セグメント別グラフ'!$D$45:$U$45</c:f>
              <c:numCache>
                <c:formatCode>#,##0_);\(#,##0\)</c:formatCode>
                <c:ptCount val="18"/>
                <c:pt idx="6" formatCode="#,##0.00_ ">
                  <c:v>0</c:v>
                </c:pt>
                <c:pt idx="7" formatCode="#,##0.00_ ">
                  <c:v>1.23E-2</c:v>
                </c:pt>
                <c:pt idx="8" formatCode="#,##0.00_ ">
                  <c:v>0.18440000000000001</c:v>
                </c:pt>
                <c:pt idx="9" formatCode="#,##0.00_ ">
                  <c:v>1.3032999999999999</c:v>
                </c:pt>
                <c:pt idx="10" formatCode="#,##0.00_ ">
                  <c:v>2.5179</c:v>
                </c:pt>
                <c:pt idx="11" formatCode="#,##0.00_ ">
                  <c:v>4.7057000000000002</c:v>
                </c:pt>
                <c:pt idx="12" formatCode="#,##0.00_ ">
                  <c:v>7.8692000000000002</c:v>
                </c:pt>
                <c:pt idx="13" formatCode="#,##0.00_ ">
                  <c:v>9.1279000000000003</c:v>
                </c:pt>
                <c:pt idx="14" formatCode="#,##0.00_ ">
                  <c:v>10.1991</c:v>
                </c:pt>
                <c:pt idx="15" formatCode="#,##0.00_ ">
                  <c:v>15.504099999999999</c:v>
                </c:pt>
                <c:pt idx="16" formatCode="#,##0.00_ ">
                  <c:v>13.67</c:v>
                </c:pt>
                <c:pt idx="17" formatCode="#,##0.00_ ">
                  <c:v>13.9337</c:v>
                </c:pt>
              </c:numCache>
            </c:numRef>
          </c:val>
          <c:smooth val="0"/>
          <c:extLst>
            <c:ext xmlns:c16="http://schemas.microsoft.com/office/drawing/2014/chart" uri="{C3380CC4-5D6E-409C-BE32-E72D297353CC}">
              <c16:uniqueId val="{00000000-3B60-4B15-8743-C1A5458264C8}"/>
            </c:ext>
          </c:extLst>
        </c:ser>
        <c:ser>
          <c:idx val="1"/>
          <c:order val="1"/>
          <c:tx>
            <c:strRef>
              <c:f>'統計data-セグメント別グラフ'!$C$46</c:f>
              <c:strCache>
                <c:ptCount val="1"/>
                <c:pt idx="0">
                  <c:v>iPad売上高</c:v>
                </c:pt>
              </c:strCache>
            </c:strRef>
          </c:tx>
          <c:spPr>
            <a:ln w="22225" cap="rnd">
              <a:solidFill>
                <a:schemeClr val="accent2"/>
              </a:solidFill>
            </a:ln>
            <a:effectLst>
              <a:glow rad="139700">
                <a:schemeClr val="accent2">
                  <a:satMod val="175000"/>
                  <a:alpha val="14000"/>
                </a:schemeClr>
              </a:glow>
            </a:effectLst>
          </c:spPr>
          <c:marker>
            <c:symbol val="none"/>
          </c:marker>
          <c:cat>
            <c:numRef>
              <c:f>'統計data-セグメント別グラフ'!$D$44:$U$44</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'統計data-セグメント別グラフ'!$D$46:$U$46</c:f>
              <c:numCache>
                <c:formatCode>#,##0_);\(#,##0\)</c:formatCode>
                <c:ptCount val="18"/>
                <c:pt idx="10" formatCode="#,##0.00_ ">
                  <c:v>0.49580000000000002</c:v>
                </c:pt>
                <c:pt idx="11" formatCode="#,##0.00_ ">
                  <c:v>2.0358000000000001</c:v>
                </c:pt>
                <c:pt idx="12" formatCode="#,##0.00_ ">
                  <c:v>3.0945</c:v>
                </c:pt>
                <c:pt idx="13" formatCode="#,##0.00_ ">
                  <c:v>3.198</c:v>
                </c:pt>
                <c:pt idx="14" formatCode="#,##0.00_ ">
                  <c:v>3.0283000000000002</c:v>
                </c:pt>
                <c:pt idx="15" formatCode="#,##0.00_ ">
                  <c:v>2.3227000000000002</c:v>
                </c:pt>
                <c:pt idx="16" formatCode="#,##0.00_ ">
                  <c:v>2.0628000000000002</c:v>
                </c:pt>
                <c:pt idx="17" formatCode="#,##0.00_ ">
                  <c:v>1.8802000000000001</c:v>
                </c:pt>
              </c:numCache>
            </c:numRef>
          </c:val>
          <c:smooth val="0"/>
          <c:extLst>
            <c:ext xmlns:c16="http://schemas.microsoft.com/office/drawing/2014/chart" uri="{C3380CC4-5D6E-409C-BE32-E72D297353CC}">
              <c16:uniqueId val="{00000001-3B60-4B15-8743-C1A5458264C8}"/>
            </c:ext>
          </c:extLst>
        </c:ser>
        <c:ser>
          <c:idx val="2"/>
          <c:order val="2"/>
          <c:tx>
            <c:strRef>
              <c:f>'統計data-セグメント別グラフ'!$C$47</c:f>
              <c:strCache>
                <c:ptCount val="1"/>
                <c:pt idx="0">
                  <c:v>Mac売上高</c:v>
                </c:pt>
              </c:strCache>
            </c:strRef>
          </c:tx>
          <c:spPr>
            <a:ln w="22225" cap="rnd">
              <a:solidFill>
                <a:srgbClr val="FF0000"/>
              </a:solidFill>
            </a:ln>
            <a:effectLst>
              <a:glow rad="139700">
                <a:schemeClr val="accent3">
                  <a:satMod val="175000"/>
                  <a:alpha val="14000"/>
                </a:schemeClr>
              </a:glow>
            </a:effectLst>
          </c:spPr>
          <c:marker>
            <c:symbol val="none"/>
          </c:marker>
          <c:cat>
            <c:numRef>
              <c:f>'統計data-セグメント別グラフ'!$D$44:$U$44</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'統計data-セグメント別グラフ'!$D$47:$U$47</c:f>
              <c:numCache>
                <c:formatCode>#,##0.00_ </c:formatCode>
                <c:ptCount val="18"/>
                <c:pt idx="0">
                  <c:v>0.6885</c:v>
                </c:pt>
                <c:pt idx="1">
                  <c:v>0.44030000000000002</c:v>
                </c:pt>
                <c:pt idx="2">
                  <c:v>0.45340000000000003</c:v>
                </c:pt>
                <c:pt idx="3">
                  <c:v>0.4491</c:v>
                </c:pt>
                <c:pt idx="4">
                  <c:v>0.49230000000000002</c:v>
                </c:pt>
                <c:pt idx="5">
                  <c:v>0.62749999999999995</c:v>
                </c:pt>
                <c:pt idx="6">
                  <c:v>0.73750000000000004</c:v>
                </c:pt>
                <c:pt idx="7">
                  <c:v>1.0314000000000001</c:v>
                </c:pt>
                <c:pt idx="8">
                  <c:v>1.4276</c:v>
                </c:pt>
                <c:pt idx="9">
                  <c:v>1.3858999999999999</c:v>
                </c:pt>
                <c:pt idx="10">
                  <c:v>1.7479</c:v>
                </c:pt>
                <c:pt idx="11">
                  <c:v>2.1783000000000001</c:v>
                </c:pt>
                <c:pt idx="12">
                  <c:v>2.3220999999999998</c:v>
                </c:pt>
                <c:pt idx="13">
                  <c:v>2.1482999999999999</c:v>
                </c:pt>
                <c:pt idx="14">
                  <c:v>2.4079000000000002</c:v>
                </c:pt>
                <c:pt idx="15">
                  <c:v>2.5470999999999999</c:v>
                </c:pt>
                <c:pt idx="16">
                  <c:v>2.2831000000000001</c:v>
                </c:pt>
                <c:pt idx="17">
                  <c:v>2.5569000000000002</c:v>
                </c:pt>
              </c:numCache>
            </c:numRef>
          </c:val>
          <c:smooth val="0"/>
          <c:extLst>
            <c:ext xmlns:c16="http://schemas.microsoft.com/office/drawing/2014/chart" uri="{C3380CC4-5D6E-409C-BE32-E72D297353CC}">
              <c16:uniqueId val="{00000002-3B60-4B15-8743-C1A5458264C8}"/>
            </c:ext>
          </c:extLst>
        </c:ser>
        <c:ser>
          <c:idx val="3"/>
          <c:order val="3"/>
          <c:tx>
            <c:strRef>
              <c:f>'統計data-セグメント別グラフ'!$C$48</c:f>
              <c:strCache>
                <c:ptCount val="1"/>
                <c:pt idx="0">
                  <c:v>iPod売上高</c:v>
                </c:pt>
              </c:strCache>
            </c:strRef>
          </c:tx>
          <c:spPr>
            <a:ln w="22225" cap="rnd">
              <a:solidFill>
                <a:schemeClr val="accent4"/>
              </a:solidFill>
            </a:ln>
            <a:effectLst>
              <a:glow rad="139700">
                <a:schemeClr val="accent4">
                  <a:satMod val="175000"/>
                  <a:alpha val="14000"/>
                </a:schemeClr>
              </a:glow>
            </a:effectLst>
          </c:spPr>
          <c:marker>
            <c:symbol val="none"/>
          </c:marker>
          <c:cat>
            <c:numRef>
              <c:f>'統計data-セグメント別グラフ'!$D$44:$U$44</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'統計data-セグメント別グラフ'!$D$48:$U$48</c:f>
              <c:numCache>
                <c:formatCode>_(* #,##0.00_);_(* \(#,##0.00\);_(* "-"??_);_(@_)</c:formatCode>
                <c:ptCount val="18"/>
                <c:pt idx="1">
                  <c:v>0</c:v>
                </c:pt>
                <c:pt idx="2" formatCode="#,##0.00_ ">
                  <c:v>1.43E-2</c:v>
                </c:pt>
                <c:pt idx="3" formatCode="#,##0.00_ ">
                  <c:v>3.4500000000000003E-2</c:v>
                </c:pt>
                <c:pt idx="4" formatCode="#,##0.00_ ">
                  <c:v>0.13059999999999999</c:v>
                </c:pt>
                <c:pt idx="5" formatCode="#,##0.00_ ">
                  <c:v>0.45400000000000001</c:v>
                </c:pt>
                <c:pt idx="6" formatCode="#,##0.00_ ">
                  <c:v>0.76759999999999995</c:v>
                </c:pt>
                <c:pt idx="7" formatCode="#,##0.00_ ">
                  <c:v>0.83050000000000002</c:v>
                </c:pt>
                <c:pt idx="8" formatCode="#,##0.00_ ">
                  <c:v>0.9153</c:v>
                </c:pt>
                <c:pt idx="9" formatCode="#,##0.00_ ">
                  <c:v>0.80910000000000004</c:v>
                </c:pt>
                <c:pt idx="10" formatCode="#,##0.00_ ">
                  <c:v>0.82740000000000002</c:v>
                </c:pt>
                <c:pt idx="11" formatCode="#,##0.00_ ">
                  <c:v>0.74529999999999996</c:v>
                </c:pt>
                <c:pt idx="12" formatCode="#,##0.00_ ">
                  <c:v>0.5615</c:v>
                </c:pt>
                <c:pt idx="13" formatCode="#,##0.00_ ">
                  <c:v>0.44109999999999999</c:v>
                </c:pt>
                <c:pt idx="14" formatCode="#,##0.00_ ">
                  <c:v>0.2286</c:v>
                </c:pt>
              </c:numCache>
            </c:numRef>
          </c:val>
          <c:smooth val="0"/>
          <c:extLst>
            <c:ext xmlns:c16="http://schemas.microsoft.com/office/drawing/2014/chart" uri="{C3380CC4-5D6E-409C-BE32-E72D297353CC}">
              <c16:uniqueId val="{00000003-3B60-4B15-8743-C1A5458264C8}"/>
            </c:ext>
          </c:extLst>
        </c:ser>
        <c:dLbls>
          <c:showLegendKey val="0"/>
          <c:showVal val="0"/>
          <c:showCatName val="0"/>
          <c:showSerName val="0"/>
          <c:showPercent val="0"/>
          <c:showBubbleSize val="0"/>
        </c:dLbls>
        <c:smooth val="0"/>
        <c:axId val="157582687"/>
        <c:axId val="157583519"/>
      </c:lineChart>
      <c:catAx>
        <c:axId val="157582687"/>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ja-JP"/>
          </a:p>
        </c:txPr>
        <c:crossAx val="157583519"/>
        <c:crosses val="autoZero"/>
        <c:auto val="1"/>
        <c:lblAlgn val="ctr"/>
        <c:lblOffset val="100"/>
        <c:noMultiLvlLbl val="0"/>
      </c:catAx>
      <c:valAx>
        <c:axId val="157583519"/>
        <c:scaling>
          <c:orientation val="minMax"/>
          <c:max val="16"/>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ja-JP"/>
          </a:p>
        </c:txPr>
        <c:crossAx val="157582687"/>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1600" b="0" i="0" u="none" strike="noStrike" kern="1200" baseline="0">
              <a:solidFill>
                <a:schemeClr val="lt1">
                  <a:lumMod val="75000"/>
                </a:schemeClr>
              </a:solidFill>
              <a:latin typeface="+mn-lt"/>
              <a:ea typeface="+mn-ea"/>
              <a:cs typeface="+mn-cs"/>
            </a:defRPr>
          </a:pPr>
          <a:endParaRPr lang="ja-JP"/>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altLang="ja-JP" sz="1800" b="0" i="0" baseline="0">
                <a:effectLst/>
              </a:rPr>
              <a:t>Apple</a:t>
            </a:r>
            <a:r>
              <a:rPr lang="ja-JP" altLang="ja-JP" sz="1800" b="0" i="0" baseline="0">
                <a:effectLst/>
              </a:rPr>
              <a:t>の製品セグメント別</a:t>
            </a:r>
            <a:r>
              <a:rPr lang="ja-JP" altLang="en-US" sz="1800" b="0" i="0" baseline="0">
                <a:effectLst/>
              </a:rPr>
              <a:t>売上高</a:t>
            </a:r>
            <a:r>
              <a:rPr lang="ja-JP" altLang="ja-JP" sz="1800" b="0" i="0" baseline="0">
                <a:effectLst/>
              </a:rPr>
              <a:t>の相対的割合の歴史的推移</a:t>
            </a:r>
            <a:r>
              <a:rPr lang="en-US" altLang="ja-JP" sz="1800" b="0" i="0" baseline="0">
                <a:effectLst/>
              </a:rPr>
              <a:t>2000-2019</a:t>
            </a:r>
            <a:endParaRPr lang="ja-JP" altLang="ja-JP">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ja-JP"/>
        </a:p>
      </c:txPr>
    </c:title>
    <c:autoTitleDeleted val="0"/>
    <c:plotArea>
      <c:layout/>
      <c:barChart>
        <c:barDir val="col"/>
        <c:grouping val="percentStacked"/>
        <c:varyColors val="0"/>
        <c:ser>
          <c:idx val="2"/>
          <c:order val="0"/>
          <c:tx>
            <c:strRef>
              <c:f>'統計data-セグメント別グラフ'!$C$76</c:f>
              <c:strCache>
                <c:ptCount val="1"/>
                <c:pt idx="0">
                  <c:v>Mac売上高</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'統計data-セグメント別グラフ'!$D$73:$W$73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'統計data-セグメント別グラフ'!$D$76:$W$76</c:f>
              <c:numCache>
                <c:formatCode>0%</c:formatCode>
                <c:ptCount val="20"/>
                <c:pt idx="0">
                  <c:v>0.8624577226606539</c:v>
                </c:pt>
                <c:pt idx="1">
                  <c:v>0.82099571135558458</c:v>
                </c:pt>
                <c:pt idx="2">
                  <c:v>0.78962034134447923</c:v>
                </c:pt>
                <c:pt idx="3">
                  <c:v>0.72353794103431601</c:v>
                </c:pt>
                <c:pt idx="4">
                  <c:v>0.59463703345814711</c:v>
                </c:pt>
                <c:pt idx="5">
                  <c:v>0.4504342832531763</c:v>
                </c:pt>
                <c:pt idx="6">
                  <c:v>0.3818275951333161</c:v>
                </c:pt>
                <c:pt idx="7">
                  <c:v>0.42964258935266192</c:v>
                </c:pt>
                <c:pt idx="8">
                  <c:v>0.43954555251085314</c:v>
                </c:pt>
                <c:pt idx="9">
                  <c:v>0.32301596550518585</c:v>
                </c:pt>
                <c:pt idx="10">
                  <c:v>0.26798006899195093</c:v>
                </c:pt>
                <c:pt idx="11">
                  <c:v>0.20123049635562457</c:v>
                </c:pt>
                <c:pt idx="12">
                  <c:v>0.14836941242620183</c:v>
                </c:pt>
                <c:pt idx="13">
                  <c:v>0.12569773565034226</c:v>
                </c:pt>
                <c:pt idx="14">
                  <c:v>0.1317267977789327</c:v>
                </c:pt>
                <c:pt idx="15">
                  <c:v>0.10898316325439103</c:v>
                </c:pt>
                <c:pt idx="16">
                  <c:v>0.10587602428132203</c:v>
                </c:pt>
                <c:pt idx="17">
                  <c:v>0.11154104539466222</c:v>
                </c:pt>
                <c:pt idx="18">
                  <c:v>9.487377397917883E-2</c:v>
                </c:pt>
                <c:pt idx="19">
                  <c:v>9.8933790463305332E-2</c:v>
                </c:pt>
              </c:numCache>
            </c:numRef>
          </c:val>
          <c:extLst>
            <c:ext xmlns:c16="http://schemas.microsoft.com/office/drawing/2014/chart" uri="{C3380CC4-5D6E-409C-BE32-E72D297353CC}">
              <c16:uniqueId val="{00000000-811B-4C48-A8E1-40FD1F1EE984}"/>
            </c:ext>
          </c:extLst>
        </c:ser>
        <c:ser>
          <c:idx val="0"/>
          <c:order val="1"/>
          <c:tx>
            <c:strRef>
              <c:f>'統計data-セグメント別グラフ'!$C$74</c:f>
              <c:strCache>
                <c:ptCount val="1"/>
                <c:pt idx="0">
                  <c:v>iPhone売上高</c:v>
                </c:pt>
              </c:strCache>
            </c:strRef>
          </c:tx>
          <c:spPr>
            <a:solidFill>
              <a:srgbClr val="FBA1A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'統計data-セグメント別グラフ'!$D$73:$W$73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'統計data-セグメント別グラフ'!$D$74:$W$74</c:f>
              <c:numCache>
                <c:formatCode>#,##0_);\(#,##0\)</c:formatCode>
                <c:ptCount val="20"/>
                <c:pt idx="7" formatCode="0%">
                  <c:v>5.1237190702324419E-3</c:v>
                </c:pt>
                <c:pt idx="8" formatCode="0%">
                  <c:v>5.6775147018073222E-2</c:v>
                </c:pt>
                <c:pt idx="9" formatCode="0%">
                  <c:v>0.30376413005477215</c:v>
                </c:pt>
                <c:pt idx="10" formatCode="0%">
                  <c:v>0.38603296282100424</c:v>
                </c:pt>
                <c:pt idx="11" formatCode="0%">
                  <c:v>0.43471071326294008</c:v>
                </c:pt>
                <c:pt idx="12" formatCode="0%">
                  <c:v>0.5027985789863777</c:v>
                </c:pt>
                <c:pt idx="13" formatCode="0%">
                  <c:v>0.53407641448715693</c:v>
                </c:pt>
                <c:pt idx="14" formatCode="0%">
                  <c:v>0.55795289805519843</c:v>
                </c:pt>
                <c:pt idx="15" formatCode="0%">
                  <c:v>0.66337633442440569</c:v>
                </c:pt>
                <c:pt idx="16" formatCode="0%">
                  <c:v>0.63392985498912535</c:v>
                </c:pt>
                <c:pt idx="17" formatCode="0%">
                  <c:v>0.60783740631843441</c:v>
                </c:pt>
                <c:pt idx="18" formatCode="0%">
                  <c:v>0.62082494022854351</c:v>
                </c:pt>
                <c:pt idx="19" formatCode="0%">
                  <c:v>0.54725299222827806</c:v>
                </c:pt>
              </c:numCache>
            </c:numRef>
          </c:val>
          <c:extLst>
            <c:ext xmlns:c16="http://schemas.microsoft.com/office/drawing/2014/chart" uri="{C3380CC4-5D6E-409C-BE32-E72D297353CC}">
              <c16:uniqueId val="{00000001-811B-4C48-A8E1-40FD1F1EE984}"/>
            </c:ext>
          </c:extLst>
        </c:ser>
        <c:ser>
          <c:idx val="1"/>
          <c:order val="2"/>
          <c:tx>
            <c:strRef>
              <c:f>'統計data-セグメント別グラフ'!$C$75</c:f>
              <c:strCache>
                <c:ptCount val="1"/>
                <c:pt idx="0">
                  <c:v>iPad売上高</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'統計data-セグメント別グラフ'!$D$73:$W$73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'統計data-セグメント別グラフ'!$D$75:$W$75</c:f>
              <c:numCache>
                <c:formatCode>#,##0_);\(#,##0\)</c:formatCode>
                <c:ptCount val="20"/>
                <c:pt idx="10" formatCode="0%">
                  <c:v>7.601379839018782E-2</c:v>
                </c:pt>
                <c:pt idx="11" formatCode="0%">
                  <c:v>0.18806640246099274</c:v>
                </c:pt>
                <c:pt idx="12" formatCode="0%">
                  <c:v>0.19772152222250619</c:v>
                </c:pt>
                <c:pt idx="13" formatCode="0%">
                  <c:v>0.1871160259785852</c:v>
                </c:pt>
                <c:pt idx="14" formatCode="0%">
                  <c:v>0.16566645695998253</c:v>
                </c:pt>
                <c:pt idx="15" formatCode="0%">
                  <c:v>9.9381725605973095E-2</c:v>
                </c:pt>
                <c:pt idx="16" formatCode="0%">
                  <c:v>9.5659875996457047E-2</c:v>
                </c:pt>
                <c:pt idx="17" formatCode="0%">
                  <c:v>8.2020991650453248E-2</c:v>
                </c:pt>
                <c:pt idx="18" formatCode="0%">
                  <c:v>6.9203109998305701E-2</c:v>
                </c:pt>
                <c:pt idx="19" formatCode="0%">
                  <c:v>8.1791416513564003E-2</c:v>
                </c:pt>
              </c:numCache>
            </c:numRef>
          </c:val>
          <c:extLst>
            <c:ext xmlns:c16="http://schemas.microsoft.com/office/drawing/2014/chart" uri="{C3380CC4-5D6E-409C-BE32-E72D297353CC}">
              <c16:uniqueId val="{00000002-811B-4C48-A8E1-40FD1F1EE984}"/>
            </c:ext>
          </c:extLst>
        </c:ser>
        <c:ser>
          <c:idx val="3"/>
          <c:order val="3"/>
          <c:tx>
            <c:strRef>
              <c:f>'統計data-セグメント別グラフ'!$C$77</c:f>
              <c:strCache>
                <c:ptCount val="1"/>
                <c:pt idx="0">
                  <c:v>iPod売上高</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'統計data-セグメント別グラフ'!$D$73:$W$73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'統計data-セグメント別グラフ'!$D$77:$W$77</c:f>
              <c:numCache>
                <c:formatCode>_(* #,##0.00_);_(* \(#,##0.00\);_(* "-"??_);_(@_)</c:formatCode>
                <c:ptCount val="20"/>
                <c:pt idx="1">
                  <c:v>0</c:v>
                </c:pt>
                <c:pt idx="2" formatCode="0%">
                  <c:v>2.4904214559386972E-2</c:v>
                </c:pt>
                <c:pt idx="3" formatCode="0%">
                  <c:v>5.5582406959884006E-2</c:v>
                </c:pt>
                <c:pt idx="4" formatCode="0%">
                  <c:v>0.15774852035269959</c:v>
                </c:pt>
                <c:pt idx="5" formatCode="0%">
                  <c:v>0.32589189577201927</c:v>
                </c:pt>
                <c:pt idx="6" formatCode="0%">
                  <c:v>0.39741133833807918</c:v>
                </c:pt>
                <c:pt idx="7" formatCode="0%">
                  <c:v>0.34595517787219865</c:v>
                </c:pt>
                <c:pt idx="8" formatCode="0%">
                  <c:v>0.2818128636965424</c:v>
                </c:pt>
                <c:pt idx="9" formatCode="0%">
                  <c:v>0.18857941964805969</c:v>
                </c:pt>
                <c:pt idx="10" formatCode="0%">
                  <c:v>0.12685320045994633</c:v>
                </c:pt>
                <c:pt idx="11" formatCode="0%">
                  <c:v>6.8850520559081377E-2</c:v>
                </c:pt>
                <c:pt idx="12" formatCode="0%">
                  <c:v>3.5876760293403531E-2</c:v>
                </c:pt>
                <c:pt idx="13" formatCode="0%">
                  <c:v>2.5808905271780466E-2</c:v>
                </c:pt>
                <c:pt idx="14" formatCode="0%">
                  <c:v>1.250581252222435E-2</c:v>
                </c:pt>
              </c:numCache>
            </c:numRef>
          </c:val>
          <c:extLst>
            <c:ext xmlns:c16="http://schemas.microsoft.com/office/drawing/2014/chart" uri="{C3380CC4-5D6E-409C-BE32-E72D297353CC}">
              <c16:uniqueId val="{00000003-811B-4C48-A8E1-40FD1F1EE984}"/>
            </c:ext>
          </c:extLst>
        </c:ser>
        <c:ser>
          <c:idx val="4"/>
          <c:order val="4"/>
          <c:tx>
            <c:strRef>
              <c:f>'統計data-セグメント別グラフ'!$C$78</c:f>
              <c:strCache>
                <c:ptCount val="1"/>
                <c:pt idx="0">
                  <c:v>その他製品売上高</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'統計data-セグメント別グラフ'!$D$73:$W$73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'統計data-セグメント別グラフ'!$D$78:$W$78</c:f>
              <c:numCache>
                <c:formatCode>_(* #,##0.00_);_(* \(#,##0.00\);_(* "-"??_);_(@_)</c:formatCode>
                <c:ptCount val="20"/>
                <c:pt idx="11" formatCode="0%">
                  <c:v>4.1330635848830018E-2</c:v>
                </c:pt>
                <c:pt idx="12" formatCode="0%">
                  <c:v>3.2873718915327012E-2</c:v>
                </c:pt>
                <c:pt idx="13" formatCode="0%">
                  <c:v>3.3385992627698785E-2</c:v>
                </c:pt>
                <c:pt idx="14" formatCode="0%">
                  <c:v>3.3332421565141275E-2</c:v>
                </c:pt>
                <c:pt idx="15" formatCode="0%">
                  <c:v>4.3073829236463211E-2</c:v>
                </c:pt>
                <c:pt idx="16" formatCode="0%">
                  <c:v>5.1623314892018601E-2</c:v>
                </c:pt>
                <c:pt idx="17" formatCode="0%">
                  <c:v>5.5951560414249188E-2</c:v>
                </c:pt>
                <c:pt idx="18" formatCode="0%">
                  <c:v>6.5441744008735106E-2</c:v>
                </c:pt>
                <c:pt idx="19" formatCode="0%">
                  <c:v>9.4098564806629412E-2</c:v>
                </c:pt>
              </c:numCache>
            </c:numRef>
          </c:val>
          <c:extLst>
            <c:ext xmlns:c16="http://schemas.microsoft.com/office/drawing/2014/chart" uri="{C3380CC4-5D6E-409C-BE32-E72D297353CC}">
              <c16:uniqueId val="{00000004-811B-4C48-A8E1-40FD1F1EE984}"/>
            </c:ext>
          </c:extLst>
        </c:ser>
        <c:ser>
          <c:idx val="5"/>
          <c:order val="5"/>
          <c:tx>
            <c:strRef>
              <c:f>'統計data-セグメント別グラフ'!$C$79</c:f>
              <c:strCache>
                <c:ptCount val="1"/>
                <c:pt idx="0">
                  <c:v>サービス関連売上高</c:v>
                </c:pt>
              </c:strCache>
            </c:strRef>
          </c:tx>
          <c:spPr>
            <a:solidFill>
              <a:schemeClr val="accent1">
                <a:lumMod val="40000"/>
                <a:lumOff val="60000"/>
                <a:alpha val="99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'統計data-セグメント別グラフ'!$D$73:$W$73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'統計data-セグメント別グラフ'!$D$79:$W$79</c:f>
              <c:numCache>
                <c:formatCode>0%</c:formatCode>
                <c:ptCount val="20"/>
                <c:pt idx="0">
                  <c:v>0.1375422773393461</c:v>
                </c:pt>
                <c:pt idx="1">
                  <c:v>0.17900428864441545</c:v>
                </c:pt>
                <c:pt idx="2">
                  <c:v>0.18547544409613373</c:v>
                </c:pt>
                <c:pt idx="3">
                  <c:v>0.2208796520057999</c:v>
                </c:pt>
                <c:pt idx="4">
                  <c:v>0.24761444618915326</c:v>
                </c:pt>
                <c:pt idx="5">
                  <c:v>0.22367382097480437</c:v>
                </c:pt>
                <c:pt idx="6">
                  <c:v>0.22076106652860472</c:v>
                </c:pt>
                <c:pt idx="7">
                  <c:v>0.21927851370490711</c:v>
                </c:pt>
                <c:pt idx="8">
                  <c:v>0.22186643677453124</c:v>
                </c:pt>
                <c:pt idx="9">
                  <c:v>0.18464048479198231</c:v>
                </c:pt>
                <c:pt idx="10">
                  <c:v>0.14311996933691071</c:v>
                </c:pt>
                <c:pt idx="11">
                  <c:v>8.6587404964480044E-2</c:v>
                </c:pt>
                <c:pt idx="12">
                  <c:v>8.2360007156183704E-2</c:v>
                </c:pt>
                <c:pt idx="13">
                  <c:v>9.3914925984436251E-2</c:v>
                </c:pt>
                <c:pt idx="14">
                  <c:v>9.8815613118520759E-2</c:v>
                </c:pt>
                <c:pt idx="15">
                  <c:v>8.518494747876687E-2</c:v>
                </c:pt>
                <c:pt idx="16">
                  <c:v>0.11291092984107699</c:v>
                </c:pt>
                <c:pt idx="17">
                  <c:v>0.1426489962222009</c:v>
                </c:pt>
                <c:pt idx="18">
                  <c:v>0.14965643178523694</c:v>
                </c:pt>
                <c:pt idx="19">
                  <c:v>0.17792323598822329</c:v>
                </c:pt>
              </c:numCache>
            </c:numRef>
          </c:val>
          <c:extLst>
            <c:ext xmlns:c16="http://schemas.microsoft.com/office/drawing/2014/chart" uri="{C3380CC4-5D6E-409C-BE32-E72D297353CC}">
              <c16:uniqueId val="{00000005-811B-4C48-A8E1-40FD1F1EE984}"/>
            </c:ext>
          </c:extLst>
        </c:ser>
        <c:dLbls>
          <c:showLegendKey val="0"/>
          <c:showVal val="0"/>
          <c:showCatName val="0"/>
          <c:showSerName val="0"/>
          <c:showPercent val="0"/>
          <c:showBubbleSize val="0"/>
        </c:dLbls>
        <c:gapWidth val="70"/>
        <c:overlap val="100"/>
        <c:axId val="1161517967"/>
        <c:axId val="1182907775"/>
      </c:barChart>
      <c:catAx>
        <c:axId val="1161517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82907775"/>
        <c:crosses val="autoZero"/>
        <c:auto val="1"/>
        <c:lblAlgn val="ctr"/>
        <c:lblOffset val="100"/>
        <c:noMultiLvlLbl val="0"/>
      </c:catAx>
      <c:valAx>
        <c:axId val="11829077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151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barChart>
        <c:barDir val="col"/>
        <c:grouping val="stacked"/>
        <c:varyColors val="0"/>
        <c:ser>
          <c:idx val="0"/>
          <c:order val="0"/>
          <c:tx>
            <c:strRef>
              <c:f>'最終データ2009-2017'!$B$12</c:f>
              <c:strCache>
                <c:ptCount val="1"/>
                <c:pt idx="0">
                  <c:v>iPhone</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'最終データ2009-2017'!$C$11:$K$11</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'最終データ2009-2017'!$C$12:$K$12</c:f>
              <c:numCache>
                <c:formatCode>0%</c:formatCode>
                <c:ptCount val="9"/>
                <c:pt idx="0">
                  <c:v>0.30376413005477215</c:v>
                </c:pt>
                <c:pt idx="1">
                  <c:v>0.38603296282100419</c:v>
                </c:pt>
                <c:pt idx="2">
                  <c:v>0.43471071326294008</c:v>
                </c:pt>
                <c:pt idx="3">
                  <c:v>0.5027985789863777</c:v>
                </c:pt>
                <c:pt idx="4">
                  <c:v>0.53407641448715704</c:v>
                </c:pt>
                <c:pt idx="5">
                  <c:v>0.55795289805519843</c:v>
                </c:pt>
                <c:pt idx="6">
                  <c:v>0.6633763344244058</c:v>
                </c:pt>
                <c:pt idx="7">
                  <c:v>0.63392985498912535</c:v>
                </c:pt>
                <c:pt idx="8">
                  <c:v>0.61648359318425716</c:v>
                </c:pt>
              </c:numCache>
            </c:numRef>
          </c:val>
          <c:extLst>
            <c:ext xmlns:c16="http://schemas.microsoft.com/office/drawing/2014/chart" uri="{C3380CC4-5D6E-409C-BE32-E72D297353CC}">
              <c16:uniqueId val="{00000000-425D-401D-97B1-2A99995629A4}"/>
            </c:ext>
          </c:extLst>
        </c:ser>
        <c:ser>
          <c:idx val="1"/>
          <c:order val="1"/>
          <c:tx>
            <c:strRef>
              <c:f>'最終データ2009-2017'!$B$13</c:f>
              <c:strCache>
                <c:ptCount val="1"/>
                <c:pt idx="0">
                  <c:v>iPad</c:v>
                </c:pt>
              </c:strCache>
            </c:strRef>
          </c:tx>
          <c:spPr>
            <a:solidFill>
              <a:schemeClr val="accent2">
                <a:alpha val="85000"/>
              </a:schemeClr>
            </a:solidFill>
            <a:ln w="9525" cap="flat" cmpd="sng" algn="ctr">
              <a:solidFill>
                <a:schemeClr val="lt1">
                  <a:alpha val="50000"/>
                </a:schemeClr>
              </a:solid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425D-401D-97B1-2A99995629A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'最終データ2009-2017'!$C$11:$K$11</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'最終データ2009-2017'!$C$13:$K$13</c:f>
              <c:numCache>
                <c:formatCode>0%</c:formatCode>
                <c:ptCount val="9"/>
                <c:pt idx="0">
                  <c:v>0</c:v>
                </c:pt>
                <c:pt idx="1">
                  <c:v>7.6013798390187806E-2</c:v>
                </c:pt>
                <c:pt idx="2">
                  <c:v>0.18806640246099271</c:v>
                </c:pt>
                <c:pt idx="3">
                  <c:v>0.19772152222250619</c:v>
                </c:pt>
                <c:pt idx="4">
                  <c:v>0.18711602597858523</c:v>
                </c:pt>
                <c:pt idx="5">
                  <c:v>0.1656664569599825</c:v>
                </c:pt>
                <c:pt idx="6">
                  <c:v>9.9381725605973081E-2</c:v>
                </c:pt>
                <c:pt idx="7">
                  <c:v>9.5659875996457047E-2</c:v>
                </c:pt>
                <c:pt idx="8">
                  <c:v>8.3853180592756746E-2</c:v>
                </c:pt>
              </c:numCache>
            </c:numRef>
          </c:val>
          <c:extLst>
            <c:ext xmlns:c16="http://schemas.microsoft.com/office/drawing/2014/chart" uri="{C3380CC4-5D6E-409C-BE32-E72D297353CC}">
              <c16:uniqueId val="{00000002-425D-401D-97B1-2A99995629A4}"/>
            </c:ext>
          </c:extLst>
        </c:ser>
        <c:ser>
          <c:idx val="2"/>
          <c:order val="2"/>
          <c:tx>
            <c:strRef>
              <c:f>'最終データ2009-2017'!$B$14</c:f>
              <c:strCache>
                <c:ptCount val="1"/>
                <c:pt idx="0">
                  <c:v>Mac</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'最終データ2009-2017'!$C$11:$K$11</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'最終データ2009-2017'!$C$14:$K$14</c:f>
              <c:numCache>
                <c:formatCode>0%</c:formatCode>
                <c:ptCount val="9"/>
                <c:pt idx="0">
                  <c:v>0.32301596550518585</c:v>
                </c:pt>
                <c:pt idx="1">
                  <c:v>0.26798006899195093</c:v>
                </c:pt>
                <c:pt idx="2">
                  <c:v>0.20123049635562454</c:v>
                </c:pt>
                <c:pt idx="3">
                  <c:v>0.14836941242620186</c:v>
                </c:pt>
                <c:pt idx="4">
                  <c:v>0.12569773565034228</c:v>
                </c:pt>
                <c:pt idx="5">
                  <c:v>0.13172679777893267</c:v>
                </c:pt>
                <c:pt idx="6">
                  <c:v>0.10898316325439103</c:v>
                </c:pt>
                <c:pt idx="7">
                  <c:v>0.10587602428132202</c:v>
                </c:pt>
                <c:pt idx="8">
                  <c:v>0.11276686704415576</c:v>
                </c:pt>
              </c:numCache>
            </c:numRef>
          </c:val>
          <c:extLst>
            <c:ext xmlns:c16="http://schemas.microsoft.com/office/drawing/2014/chart" uri="{C3380CC4-5D6E-409C-BE32-E72D297353CC}">
              <c16:uniqueId val="{00000003-425D-401D-97B1-2A99995629A4}"/>
            </c:ext>
          </c:extLst>
        </c:ser>
        <c:ser>
          <c:idx val="3"/>
          <c:order val="3"/>
          <c:tx>
            <c:strRef>
              <c:f>'最終データ2009-2017'!$B$15</c:f>
              <c:strCache>
                <c:ptCount val="1"/>
                <c:pt idx="0">
                  <c:v>iPod</c:v>
                </c:pt>
              </c:strCache>
            </c:strRef>
          </c:tx>
          <c:spPr>
            <a:solidFill>
              <a:schemeClr val="accent4">
                <a:alpha val="85000"/>
              </a:schemeClr>
            </a:solidFill>
            <a:ln w="9525" cap="flat" cmpd="sng" algn="ctr">
              <a:solidFill>
                <a:schemeClr val="lt1">
                  <a:alpha val="50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4-425D-401D-97B1-2A99995629A4}"/>
                </c:ext>
              </c:extLst>
            </c:dLbl>
            <c:dLbl>
              <c:idx val="7"/>
              <c:delete val="1"/>
              <c:extLst>
                <c:ext xmlns:c15="http://schemas.microsoft.com/office/drawing/2012/chart" uri="{CE6537A1-D6FC-4f65-9D91-7224C49458BB}"/>
                <c:ext xmlns:c16="http://schemas.microsoft.com/office/drawing/2014/chart" uri="{C3380CC4-5D6E-409C-BE32-E72D297353CC}">
                  <c16:uniqueId val="{00000005-425D-401D-97B1-2A99995629A4}"/>
                </c:ext>
              </c:extLst>
            </c:dLbl>
            <c:dLbl>
              <c:idx val="8"/>
              <c:delete val="1"/>
              <c:extLst>
                <c:ext xmlns:c15="http://schemas.microsoft.com/office/drawing/2012/chart" uri="{CE6537A1-D6FC-4f65-9D91-7224C49458BB}"/>
                <c:ext xmlns:c16="http://schemas.microsoft.com/office/drawing/2014/chart" uri="{C3380CC4-5D6E-409C-BE32-E72D297353CC}">
                  <c16:uniqueId val="{00000006-425D-401D-97B1-2A99995629A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'最終データ2009-2017'!$C$11:$K$11</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'最終データ2009-2017'!$C$15:$K$15</c:f>
              <c:numCache>
                <c:formatCode>0%</c:formatCode>
                <c:ptCount val="9"/>
                <c:pt idx="0">
                  <c:v>0.18857941964805966</c:v>
                </c:pt>
                <c:pt idx="1">
                  <c:v>0.12685320045994633</c:v>
                </c:pt>
                <c:pt idx="2">
                  <c:v>6.8850520559081377E-2</c:v>
                </c:pt>
                <c:pt idx="3">
                  <c:v>3.5876760293403531E-2</c:v>
                </c:pt>
                <c:pt idx="4">
                  <c:v>2.580890527178047E-2</c:v>
                </c:pt>
                <c:pt idx="5">
                  <c:v>1.250581252222435E-2</c:v>
                </c:pt>
              </c:numCache>
            </c:numRef>
          </c:val>
          <c:extLst>
            <c:ext xmlns:c16="http://schemas.microsoft.com/office/drawing/2014/chart" uri="{C3380CC4-5D6E-409C-BE32-E72D297353CC}">
              <c16:uniqueId val="{00000007-425D-401D-97B1-2A99995629A4}"/>
            </c:ext>
          </c:extLst>
        </c:ser>
        <c:dLbls>
          <c:dLblPos val="ctr"/>
          <c:showLegendKey val="0"/>
          <c:showVal val="1"/>
          <c:showCatName val="0"/>
          <c:showSerName val="0"/>
          <c:showPercent val="0"/>
          <c:showBubbleSize val="0"/>
        </c:dLbls>
        <c:gapWidth val="150"/>
        <c:overlap val="100"/>
        <c:axId val="420514960"/>
        <c:axId val="420515744"/>
      </c:barChart>
      <c:catAx>
        <c:axId val="4205149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ja-JP"/>
          </a:p>
        </c:txPr>
        <c:crossAx val="420515744"/>
        <c:crosses val="autoZero"/>
        <c:auto val="1"/>
        <c:lblAlgn val="ctr"/>
        <c:lblOffset val="100"/>
        <c:noMultiLvlLbl val="0"/>
      </c:catAx>
      <c:valAx>
        <c:axId val="4205157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20514960"/>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zero"/>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Apple</a:t>
            </a:r>
            <a:r>
              <a:rPr lang="ja-JP" altLang="en-US"/>
              <a:t>の製品別売上高の歴史的推移　</a:t>
            </a:r>
            <a:r>
              <a:rPr lang="en-US" altLang="ja-JP"/>
              <a:t>2009-2017</a:t>
            </a:r>
            <a:r>
              <a:rPr lang="ja-JP" altLang="en-US"/>
              <a:t>会計年度</a:t>
            </a:r>
            <a:r>
              <a:rPr lang="ja-JP" altLang="en-US" sz="1050"/>
              <a:t>（単位：</a:t>
            </a:r>
            <a:r>
              <a:rPr lang="en-US" altLang="ja-JP" sz="1050"/>
              <a:t>100</a:t>
            </a:r>
            <a:r>
              <a:rPr lang="ja-JP" altLang="en-US" sz="1050"/>
              <a:t>万ドル）</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8264667674116495E-2"/>
          <c:y val="0.1347442680776014"/>
          <c:w val="0.90826731885787004"/>
          <c:h val="0.8010643114055187"/>
        </c:manualLayout>
      </c:layout>
      <c:barChart>
        <c:barDir val="col"/>
        <c:grouping val="clustered"/>
        <c:varyColors val="0"/>
        <c:ser>
          <c:idx val="4"/>
          <c:order val="4"/>
          <c:tx>
            <c:strRef>
              <c:f>'最終データ2009-2017'!$B$9</c:f>
              <c:strCache>
                <c:ptCount val="1"/>
                <c:pt idx="0">
                  <c:v>総売上高</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'最終データ2009-2017'!$C$4:$K$4</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'最終データ2009-2017'!$C$9:$K$9</c:f>
              <c:numCache>
                <c:formatCode>#,##0_);[Red]\(#,##0\)</c:formatCode>
                <c:ptCount val="9"/>
                <c:pt idx="0">
                  <c:v>42905</c:v>
                </c:pt>
                <c:pt idx="1">
                  <c:v>65225</c:v>
                </c:pt>
                <c:pt idx="2">
                  <c:v>108249</c:v>
                </c:pt>
                <c:pt idx="3">
                  <c:v>156508</c:v>
                </c:pt>
                <c:pt idx="4">
                  <c:v>170910</c:v>
                </c:pt>
                <c:pt idx="5">
                  <c:v>182795</c:v>
                </c:pt>
                <c:pt idx="6">
                  <c:v>233715</c:v>
                </c:pt>
                <c:pt idx="7">
                  <c:v>215639</c:v>
                </c:pt>
                <c:pt idx="8">
                  <c:v>229234</c:v>
                </c:pt>
              </c:numCache>
            </c:numRef>
          </c:val>
          <c:extLst>
            <c:ext xmlns:c16="http://schemas.microsoft.com/office/drawing/2014/chart" uri="{C3380CC4-5D6E-409C-BE32-E72D297353CC}">
              <c16:uniqueId val="{00000000-788E-488E-A5D1-594AFE851F56}"/>
            </c:ext>
          </c:extLst>
        </c:ser>
        <c:dLbls>
          <c:showLegendKey val="0"/>
          <c:showVal val="0"/>
          <c:showCatName val="0"/>
          <c:showSerName val="0"/>
          <c:showPercent val="0"/>
          <c:showBubbleSize val="0"/>
        </c:dLbls>
        <c:gapWidth val="150"/>
        <c:axId val="420514568"/>
        <c:axId val="673936632"/>
      </c:barChart>
      <c:lineChart>
        <c:grouping val="standard"/>
        <c:varyColors val="0"/>
        <c:ser>
          <c:idx val="0"/>
          <c:order val="0"/>
          <c:tx>
            <c:strRef>
              <c:f>'最終データ2009-2017'!$B$5</c:f>
              <c:strCache>
                <c:ptCount val="1"/>
                <c:pt idx="0">
                  <c:v>iPhone</c:v>
                </c:pt>
              </c:strCache>
            </c:strRef>
          </c:tx>
          <c:spPr>
            <a:ln w="28575" cap="rnd">
              <a:solidFill>
                <a:schemeClr val="accent1">
                  <a:lumMod val="40000"/>
                  <a:lumOff val="60000"/>
                </a:schemeClr>
              </a:solidFill>
              <a:round/>
            </a:ln>
            <a:effectLst/>
          </c:spPr>
          <c:marker>
            <c:symbol val="square"/>
            <c:size val="5"/>
            <c:spPr>
              <a:solidFill>
                <a:schemeClr val="accent1">
                  <a:lumMod val="20000"/>
                  <a:lumOff val="80000"/>
                </a:schemeClr>
              </a:solidFill>
              <a:ln w="9525">
                <a:solidFill>
                  <a:schemeClr val="accent1"/>
                </a:solidFill>
              </a:ln>
              <a:effectLst/>
            </c:spPr>
          </c:marker>
          <c:dLbls>
            <c:dLbl>
              <c:idx val="8"/>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lumMod val="95000"/>
                        </a:schemeClr>
                      </a:solidFill>
                      <a:latin typeface="Times New Roman" panose="02020603050405020304" pitchFamily="18" charset="0"/>
                      <a:ea typeface="+mn-ea"/>
                      <a:cs typeface="Times New Roman" panose="02020603050405020304" pitchFamily="18" charset="0"/>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788E-488E-A5D1-594AFE851F56}"/>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lumMod val="9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'最終データ2009-2017'!$C$4:$K$4</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'最終データ2009-2017'!$C$5:$K$5</c:f>
              <c:numCache>
                <c:formatCode>#,##0_);[Red]\(#,##0\)</c:formatCode>
                <c:ptCount val="9"/>
                <c:pt idx="0">
                  <c:v>13033</c:v>
                </c:pt>
                <c:pt idx="1">
                  <c:v>25179</c:v>
                </c:pt>
                <c:pt idx="2">
                  <c:v>47057</c:v>
                </c:pt>
                <c:pt idx="3">
                  <c:v>78692</c:v>
                </c:pt>
                <c:pt idx="4">
                  <c:v>91279</c:v>
                </c:pt>
                <c:pt idx="5">
                  <c:v>101991</c:v>
                </c:pt>
                <c:pt idx="6">
                  <c:v>155041</c:v>
                </c:pt>
                <c:pt idx="7">
                  <c:v>136700</c:v>
                </c:pt>
                <c:pt idx="8">
                  <c:v>141319</c:v>
                </c:pt>
              </c:numCache>
            </c:numRef>
          </c:val>
          <c:smooth val="0"/>
          <c:extLst>
            <c:ext xmlns:c16="http://schemas.microsoft.com/office/drawing/2014/chart" uri="{C3380CC4-5D6E-409C-BE32-E72D297353CC}">
              <c16:uniqueId val="{00000002-788E-488E-A5D1-594AFE851F56}"/>
            </c:ext>
          </c:extLst>
        </c:ser>
        <c:ser>
          <c:idx val="1"/>
          <c:order val="1"/>
          <c:tx>
            <c:strRef>
              <c:f>'最終データ2009-2017'!$B$6</c:f>
              <c:strCache>
                <c:ptCount val="1"/>
                <c:pt idx="0">
                  <c:v>iPad</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cat>
            <c:numRef>
              <c:f>'最終データ2009-2017'!$C$4:$K$4</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'最終データ2009-2017'!$C$6:$K$6</c:f>
              <c:numCache>
                <c:formatCode>#,##0_);[Red]\(#,##0\)</c:formatCode>
                <c:ptCount val="9"/>
                <c:pt idx="0">
                  <c:v>0</c:v>
                </c:pt>
                <c:pt idx="1">
                  <c:v>4958</c:v>
                </c:pt>
                <c:pt idx="2">
                  <c:v>20358</c:v>
                </c:pt>
                <c:pt idx="3">
                  <c:v>30945</c:v>
                </c:pt>
                <c:pt idx="4">
                  <c:v>31980</c:v>
                </c:pt>
                <c:pt idx="5">
                  <c:v>30283</c:v>
                </c:pt>
                <c:pt idx="6">
                  <c:v>23227</c:v>
                </c:pt>
                <c:pt idx="7">
                  <c:v>20628</c:v>
                </c:pt>
                <c:pt idx="8">
                  <c:v>19222</c:v>
                </c:pt>
              </c:numCache>
            </c:numRef>
          </c:val>
          <c:smooth val="0"/>
          <c:extLst>
            <c:ext xmlns:c16="http://schemas.microsoft.com/office/drawing/2014/chart" uri="{C3380CC4-5D6E-409C-BE32-E72D297353CC}">
              <c16:uniqueId val="{00000003-788E-488E-A5D1-594AFE851F56}"/>
            </c:ext>
          </c:extLst>
        </c:ser>
        <c:ser>
          <c:idx val="2"/>
          <c:order val="2"/>
          <c:tx>
            <c:strRef>
              <c:f>'最終データ2009-2017'!$B$7</c:f>
              <c:strCache>
                <c:ptCount val="1"/>
                <c:pt idx="0">
                  <c:v>Mac</c:v>
                </c:pt>
              </c:strCache>
            </c:strRef>
          </c:tx>
          <c:spPr>
            <a:ln w="28575" cap="rnd">
              <a:solidFill>
                <a:schemeClr val="accent6">
                  <a:lumMod val="60000"/>
                  <a:lumOff val="40000"/>
                </a:schemeClr>
              </a:solidFill>
              <a:round/>
            </a:ln>
            <a:effectLst/>
          </c:spPr>
          <c:marker>
            <c:symbol val="diamond"/>
            <c:size val="5"/>
            <c:spPr>
              <a:solidFill>
                <a:schemeClr val="accent6">
                  <a:lumMod val="40000"/>
                  <a:lumOff val="60000"/>
                </a:schemeClr>
              </a:solidFill>
              <a:ln w="9525">
                <a:solidFill>
                  <a:schemeClr val="accent3"/>
                </a:solidFill>
              </a:ln>
              <a:effectLst/>
            </c:spPr>
          </c:marker>
          <c:cat>
            <c:numRef>
              <c:f>'最終データ2009-2017'!$C$4:$K$4</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'最終データ2009-2017'!$C$7:$K$7</c:f>
              <c:numCache>
                <c:formatCode>#,##0_);[Red]\(#,##0\)</c:formatCode>
                <c:ptCount val="9"/>
                <c:pt idx="0">
                  <c:v>13859</c:v>
                </c:pt>
                <c:pt idx="1">
                  <c:v>17479</c:v>
                </c:pt>
                <c:pt idx="2">
                  <c:v>21783</c:v>
                </c:pt>
                <c:pt idx="3">
                  <c:v>23221</c:v>
                </c:pt>
                <c:pt idx="4">
                  <c:v>21483</c:v>
                </c:pt>
                <c:pt idx="5">
                  <c:v>24079</c:v>
                </c:pt>
                <c:pt idx="6">
                  <c:v>25471</c:v>
                </c:pt>
                <c:pt idx="7">
                  <c:v>22831</c:v>
                </c:pt>
                <c:pt idx="8">
                  <c:v>25850</c:v>
                </c:pt>
              </c:numCache>
            </c:numRef>
          </c:val>
          <c:smooth val="0"/>
          <c:extLst>
            <c:ext xmlns:c16="http://schemas.microsoft.com/office/drawing/2014/chart" uri="{C3380CC4-5D6E-409C-BE32-E72D297353CC}">
              <c16:uniqueId val="{00000004-788E-488E-A5D1-594AFE851F56}"/>
            </c:ext>
          </c:extLst>
        </c:ser>
        <c:ser>
          <c:idx val="3"/>
          <c:order val="3"/>
          <c:tx>
            <c:strRef>
              <c:f>'最終データ2009-2017'!$B$8</c:f>
              <c:strCache>
                <c:ptCount val="1"/>
                <c:pt idx="0">
                  <c:v>iPod</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numRef>
              <c:f>'最終データ2009-2017'!$C$4:$K$4</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'最終データ2009-2017'!$C$8:$K$8</c:f>
              <c:numCache>
                <c:formatCode>#,##0_);[Red]\(#,##0\)</c:formatCode>
                <c:ptCount val="9"/>
                <c:pt idx="0">
                  <c:v>8091</c:v>
                </c:pt>
                <c:pt idx="1">
                  <c:v>8274</c:v>
                </c:pt>
                <c:pt idx="2">
                  <c:v>7453</c:v>
                </c:pt>
                <c:pt idx="3">
                  <c:v>5615</c:v>
                </c:pt>
                <c:pt idx="4">
                  <c:v>4411</c:v>
                </c:pt>
                <c:pt idx="5">
                  <c:v>2286</c:v>
                </c:pt>
              </c:numCache>
            </c:numRef>
          </c:val>
          <c:smooth val="0"/>
          <c:extLst>
            <c:ext xmlns:c16="http://schemas.microsoft.com/office/drawing/2014/chart" uri="{C3380CC4-5D6E-409C-BE32-E72D297353CC}">
              <c16:uniqueId val="{00000005-788E-488E-A5D1-594AFE851F56}"/>
            </c:ext>
          </c:extLst>
        </c:ser>
        <c:dLbls>
          <c:showLegendKey val="0"/>
          <c:showVal val="0"/>
          <c:showCatName val="0"/>
          <c:showSerName val="0"/>
          <c:showPercent val="0"/>
          <c:showBubbleSize val="0"/>
        </c:dLbls>
        <c:marker val="1"/>
        <c:smooth val="0"/>
        <c:axId val="420514568"/>
        <c:axId val="673936632"/>
      </c:lineChart>
      <c:catAx>
        <c:axId val="420514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73936632"/>
        <c:crosses val="autoZero"/>
        <c:auto val="1"/>
        <c:lblAlgn val="ctr"/>
        <c:lblOffset val="100"/>
        <c:noMultiLvlLbl val="0"/>
      </c:catAx>
      <c:valAx>
        <c:axId val="67393663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0514568"/>
        <c:crosses val="autoZero"/>
        <c:crossBetween val="between"/>
      </c:valAx>
      <c:spPr>
        <a:noFill/>
        <a:ln>
          <a:noFill/>
        </a:ln>
        <a:effectLst/>
      </c:spPr>
    </c:plotArea>
    <c:legend>
      <c:legendPos val="b"/>
      <c:layout>
        <c:manualLayout>
          <c:xMode val="edge"/>
          <c:yMode val="edge"/>
          <c:x val="0.16246944510724035"/>
          <c:y val="0.18562568567817919"/>
          <c:w val="0.4629398976643071"/>
          <c:h val="5.95242261383993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800" b="0" i="0" baseline="0">
                <a:effectLst/>
              </a:rPr>
              <a:t>Apple</a:t>
            </a:r>
            <a:r>
              <a:rPr lang="ja-JP" altLang="ja-JP" sz="1800" b="0" i="0" baseline="0">
                <a:effectLst/>
              </a:rPr>
              <a:t>の製品別販売台数の歴史的推移　</a:t>
            </a:r>
            <a:r>
              <a:rPr lang="en-US" altLang="ja-JP" sz="1800" b="0" i="0" baseline="0">
                <a:effectLst/>
              </a:rPr>
              <a:t>2009-2017</a:t>
            </a:r>
            <a:r>
              <a:rPr lang="ja-JP" altLang="ja-JP" sz="1800" b="0" i="0" baseline="0">
                <a:effectLst/>
              </a:rPr>
              <a:t>会計年度（単位：万台）</a:t>
            </a:r>
            <a:endParaRPr lang="ja-JP" altLang="ja-JP">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'最終データ2009-2017'!$B$21</c:f>
              <c:strCache>
                <c:ptCount val="1"/>
                <c:pt idx="0">
                  <c:v>iPhone</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dLbls>
            <c:dLbl>
              <c:idx val="0"/>
              <c:layout>
                <c:manualLayout>
                  <c:x val="-4.4476021314387208E-2"/>
                  <c:y val="-3.3073348100990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78-4773-AAB4-ECC4A3164564}"/>
                </c:ext>
              </c:extLst>
            </c:dLbl>
            <c:dLbl>
              <c:idx val="1"/>
              <c:layout>
                <c:manualLayout>
                  <c:x val="-4.6755523232775299E-2"/>
                  <c:y val="-1.552465516278550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78-4773-AAB4-ECC4A3164564}"/>
                </c:ext>
              </c:extLst>
            </c:dLbl>
            <c:dLbl>
              <c:idx val="4"/>
              <c:layout>
                <c:manualLayout>
                  <c:x val="-4.5050372255865972E-2"/>
                  <c:y val="-3.62254363594622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78-4773-AAB4-ECC4A316456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'最終データ2009-2017'!$C$20:$K$20</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'最終データ2009-2017'!$C$21:$K$21</c:f>
              <c:numCache>
                <c:formatCode>#,##0_);[Red]\(#,##0\)</c:formatCode>
                <c:ptCount val="9"/>
                <c:pt idx="0">
                  <c:v>2073.1</c:v>
                </c:pt>
                <c:pt idx="1">
                  <c:v>3998.9</c:v>
                </c:pt>
                <c:pt idx="2">
                  <c:v>7229.3</c:v>
                </c:pt>
                <c:pt idx="3">
                  <c:v>12504.6</c:v>
                </c:pt>
                <c:pt idx="4">
                  <c:v>15025.7</c:v>
                </c:pt>
                <c:pt idx="5">
                  <c:v>16921.900000000001</c:v>
                </c:pt>
                <c:pt idx="6">
                  <c:v>23121.8</c:v>
                </c:pt>
                <c:pt idx="7">
                  <c:v>21188.400000000001</c:v>
                </c:pt>
                <c:pt idx="8">
                  <c:v>21675.599999999999</c:v>
                </c:pt>
              </c:numCache>
            </c:numRef>
          </c:val>
          <c:smooth val="0"/>
          <c:extLst>
            <c:ext xmlns:c16="http://schemas.microsoft.com/office/drawing/2014/chart" uri="{C3380CC4-5D6E-409C-BE32-E72D297353CC}">
              <c16:uniqueId val="{00000003-2078-4773-AAB4-ECC4A3164564}"/>
            </c:ext>
          </c:extLst>
        </c:ser>
        <c:ser>
          <c:idx val="1"/>
          <c:order val="1"/>
          <c:tx>
            <c:strRef>
              <c:f>'最終データ2009-2017'!$B$22</c:f>
              <c:strCache>
                <c:ptCount val="1"/>
                <c:pt idx="0">
                  <c:v>iPad</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dLbls>
            <c:dLbl>
              <c:idx val="2"/>
              <c:layout>
                <c:manualLayout>
                  <c:x val="-2.7531176720139154E-2"/>
                  <c:y val="1.83687322772596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8-4773-AAB4-ECC4A3164564}"/>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accent2">
                        <a:lumMod val="75000"/>
                      </a:schemeClr>
                    </a:solidFill>
                    <a:latin typeface="Times New Roman" panose="02020603050405020304" pitchFamily="18" charset="0"/>
                    <a:ea typeface="+mn-ea"/>
                    <a:cs typeface="Times New Roman" panose="02020603050405020304" pitchFamily="18"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'最終データ2009-2017'!$C$20:$K$20</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'最終データ2009-2017'!$C$22:$K$22</c:f>
              <c:numCache>
                <c:formatCode>#,##0_);[Red]\(#,##0\)</c:formatCode>
                <c:ptCount val="9"/>
                <c:pt idx="1">
                  <c:v>745.8</c:v>
                </c:pt>
                <c:pt idx="2">
                  <c:v>3239.4</c:v>
                </c:pt>
                <c:pt idx="3">
                  <c:v>5831</c:v>
                </c:pt>
                <c:pt idx="4">
                  <c:v>7103.3</c:v>
                </c:pt>
                <c:pt idx="5">
                  <c:v>6797.7</c:v>
                </c:pt>
                <c:pt idx="6">
                  <c:v>5485.6</c:v>
                </c:pt>
                <c:pt idx="7">
                  <c:v>4559</c:v>
                </c:pt>
                <c:pt idx="8">
                  <c:v>4375.3</c:v>
                </c:pt>
              </c:numCache>
            </c:numRef>
          </c:val>
          <c:smooth val="0"/>
          <c:extLst>
            <c:ext xmlns:c16="http://schemas.microsoft.com/office/drawing/2014/chart" uri="{C3380CC4-5D6E-409C-BE32-E72D297353CC}">
              <c16:uniqueId val="{00000005-2078-4773-AAB4-ECC4A3164564}"/>
            </c:ext>
          </c:extLst>
        </c:ser>
        <c:ser>
          <c:idx val="2"/>
          <c:order val="2"/>
          <c:tx>
            <c:strRef>
              <c:f>'最終データ2009-2017'!$B$23</c:f>
              <c:strCache>
                <c:ptCount val="1"/>
                <c:pt idx="0">
                  <c:v>Mac</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numRef>
              <c:f>'最終データ2009-2017'!$C$20:$K$20</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'最終データ2009-2017'!$C$23:$K$23</c:f>
              <c:numCache>
                <c:formatCode>#,##0_);[Red]\(#,##0\)</c:formatCode>
                <c:ptCount val="9"/>
                <c:pt idx="0">
                  <c:v>1039.5999999999999</c:v>
                </c:pt>
                <c:pt idx="1">
                  <c:v>1366.2</c:v>
                </c:pt>
                <c:pt idx="2">
                  <c:v>1673.5</c:v>
                </c:pt>
                <c:pt idx="3">
                  <c:v>1815.8</c:v>
                </c:pt>
                <c:pt idx="4">
                  <c:v>1634.1</c:v>
                </c:pt>
                <c:pt idx="5">
                  <c:v>1890.6</c:v>
                </c:pt>
                <c:pt idx="6">
                  <c:v>2058.6999999999998</c:v>
                </c:pt>
                <c:pt idx="7">
                  <c:v>1848.4</c:v>
                </c:pt>
                <c:pt idx="8">
                  <c:v>1925.1</c:v>
                </c:pt>
              </c:numCache>
            </c:numRef>
          </c:val>
          <c:smooth val="0"/>
          <c:extLst>
            <c:ext xmlns:c16="http://schemas.microsoft.com/office/drawing/2014/chart" uri="{C3380CC4-5D6E-409C-BE32-E72D297353CC}">
              <c16:uniqueId val="{00000006-2078-4773-AAB4-ECC4A3164564}"/>
            </c:ext>
          </c:extLst>
        </c:ser>
        <c:ser>
          <c:idx val="3"/>
          <c:order val="3"/>
          <c:tx>
            <c:strRef>
              <c:f>'最終データ2009-2017'!$B$24</c:f>
              <c:strCache>
                <c:ptCount val="1"/>
                <c:pt idx="0">
                  <c:v>iPod</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dLbls>
            <c:dLbl>
              <c:idx val="2"/>
              <c:layout>
                <c:manualLayout>
                  <c:x val="-4.4476021314387208E-2"/>
                  <c:y val="-2.67691715840484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078-4773-AAB4-ECC4A3164564}"/>
                </c:ext>
              </c:extLst>
            </c:dLbl>
            <c:dLbl>
              <c:idx val="3"/>
              <c:layout>
                <c:manualLayout>
                  <c:x val="-3.7371225577264654E-2"/>
                  <c:y val="-2.04649950671059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078-4773-AAB4-ECC4A3164564}"/>
                </c:ext>
              </c:extLst>
            </c:dLbl>
            <c:dLbl>
              <c:idx val="4"/>
              <c:layout>
                <c:manualLayout>
                  <c:x val="-4.4476021314387208E-2"/>
                  <c:y val="-2.36170833255773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078-4773-AAB4-ECC4A316456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'最終データ2009-2017'!$C$20:$K$20</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'最終データ2009-2017'!$C$24:$K$24</c:f>
              <c:numCache>
                <c:formatCode>#,##0_);[Red]\(#,##0\)</c:formatCode>
                <c:ptCount val="9"/>
                <c:pt idx="0">
                  <c:v>5413.2</c:v>
                </c:pt>
                <c:pt idx="1">
                  <c:v>5031.2</c:v>
                </c:pt>
                <c:pt idx="2">
                  <c:v>4262</c:v>
                </c:pt>
                <c:pt idx="3">
                  <c:v>3516.5</c:v>
                </c:pt>
                <c:pt idx="4">
                  <c:v>2637.9</c:v>
                </c:pt>
                <c:pt idx="5">
                  <c:v>1437.7</c:v>
                </c:pt>
              </c:numCache>
            </c:numRef>
          </c:val>
          <c:smooth val="0"/>
          <c:extLst>
            <c:ext xmlns:c16="http://schemas.microsoft.com/office/drawing/2014/chart" uri="{C3380CC4-5D6E-409C-BE32-E72D297353CC}">
              <c16:uniqueId val="{0000000A-2078-4773-AAB4-ECC4A3164564}"/>
            </c:ext>
          </c:extLst>
        </c:ser>
        <c:dLbls>
          <c:showLegendKey val="0"/>
          <c:showVal val="0"/>
          <c:showCatName val="0"/>
          <c:showSerName val="0"/>
          <c:showPercent val="0"/>
          <c:showBubbleSize val="0"/>
        </c:dLbls>
        <c:marker val="1"/>
        <c:smooth val="0"/>
        <c:axId val="422317752"/>
        <c:axId val="422313832"/>
      </c:lineChart>
      <c:catAx>
        <c:axId val="42231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2313832"/>
        <c:crosses val="autoZero"/>
        <c:auto val="1"/>
        <c:lblAlgn val="ctr"/>
        <c:lblOffset val="100"/>
        <c:noMultiLvlLbl val="0"/>
      </c:catAx>
      <c:valAx>
        <c:axId val="42231383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2317752"/>
        <c:crosses val="autoZero"/>
        <c:crossBetween val="between"/>
      </c:valAx>
      <c:spPr>
        <a:noFill/>
        <a:ln>
          <a:noFill/>
        </a:ln>
        <a:effectLst/>
      </c:spPr>
    </c:plotArea>
    <c:legend>
      <c:legendPos val="b"/>
      <c:layout>
        <c:manualLayout>
          <c:xMode val="edge"/>
          <c:yMode val="edge"/>
          <c:x val="0.14584835612653682"/>
          <c:y val="0.22604955876578425"/>
          <c:w val="0.1578646912556983"/>
          <c:h val="0.220144666956000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b="1"/>
              <a:t>図２　</a:t>
            </a:r>
            <a:r>
              <a:rPr lang="en-US" altLang="ja-JP" b="1"/>
              <a:t>Apple</a:t>
            </a:r>
            <a:r>
              <a:rPr lang="ja-JP" altLang="en-US" b="1"/>
              <a:t>の研究開発費、売上高研究開発費率の推移</a:t>
            </a:r>
            <a:r>
              <a:rPr lang="en-US" altLang="ja-JP" b="1"/>
              <a:t>1999-2023</a:t>
            </a:r>
            <a:br>
              <a:rPr lang="en-US" altLang="ja-JP" b="1"/>
            </a:br>
            <a:r>
              <a:rPr lang="en-US" altLang="ja-JP" b="1"/>
              <a:t>[</a:t>
            </a:r>
            <a:r>
              <a:rPr lang="ja-JP" altLang="en-US" b="1"/>
              <a:t>単位</a:t>
            </a:r>
            <a:r>
              <a:rPr lang="en-US" altLang="ja-JP" b="1"/>
              <a:t>100</a:t>
            </a:r>
            <a:r>
              <a:rPr lang="ja-JP" altLang="en-US" b="1"/>
              <a:t>万ドル、</a:t>
            </a:r>
            <a:r>
              <a:rPr lang="en-US" altLang="ja-JP" b="1"/>
              <a:t>%]</a:t>
            </a:r>
            <a:endParaRPr lang="ja-JP" alt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4.9375232377141288E-2"/>
          <c:y val="0.21984459276864016"/>
          <c:w val="0.88204870034022542"/>
          <c:h val="0.70635165667761202"/>
        </c:manualLayout>
      </c:layout>
      <c:barChart>
        <c:barDir val="col"/>
        <c:grouping val="clustered"/>
        <c:varyColors val="0"/>
        <c:ser>
          <c:idx val="0"/>
          <c:order val="0"/>
          <c:tx>
            <c:strRef>
              <c:f>'営業利益-研究開発費'!$B$24</c:f>
              <c:strCache>
                <c:ptCount val="1"/>
                <c:pt idx="0">
                  <c:v>研究開発費</c:v>
                </c:pt>
              </c:strCache>
            </c:strRef>
          </c:tx>
          <c:spPr>
            <a:solidFill>
              <a:schemeClr val="accent1"/>
            </a:solidFill>
            <a:ln>
              <a:noFill/>
            </a:ln>
            <a:effectLst/>
          </c:spPr>
          <c:invertIfNegative val="0"/>
          <c:dLbls>
            <c:dLbl>
              <c:idx val="11"/>
              <c:layout>
                <c:manualLayout>
                  <c:x val="1.4814814814814814E-3"/>
                  <c:y val="1.91662673694296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85C-4A32-8460-8E23059FFF0A}"/>
                </c:ext>
              </c:extLst>
            </c:dLbl>
            <c:dLbl>
              <c:idx val="12"/>
              <c:layout>
                <c:manualLayout>
                  <c:x val="1.4814814814814814E-3"/>
                  <c:y val="2.236064526433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87-4451-8611-BC713541CA5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lumMod val="50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'営業利益-研究開発費'!$C$23:$AA$23</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'営業利益-研究開発費'!$C$24:$AA$24</c:f>
              <c:numCache>
                <c:formatCode>#,##0</c:formatCode>
                <c:ptCount val="25"/>
                <c:pt idx="0">
                  <c:v>314</c:v>
                </c:pt>
                <c:pt idx="1">
                  <c:v>380</c:v>
                </c:pt>
                <c:pt idx="2">
                  <c:v>430</c:v>
                </c:pt>
                <c:pt idx="3">
                  <c:v>446</c:v>
                </c:pt>
                <c:pt idx="4">
                  <c:v>471</c:v>
                </c:pt>
                <c:pt idx="5">
                  <c:v>489</c:v>
                </c:pt>
                <c:pt idx="6">
                  <c:v>535</c:v>
                </c:pt>
                <c:pt idx="7">
                  <c:v>712</c:v>
                </c:pt>
                <c:pt idx="8">
                  <c:v>782</c:v>
                </c:pt>
                <c:pt idx="9">
                  <c:v>1109</c:v>
                </c:pt>
                <c:pt idx="10">
                  <c:v>1333</c:v>
                </c:pt>
                <c:pt idx="11">
                  <c:v>1782</c:v>
                </c:pt>
                <c:pt idx="12">
                  <c:v>2429</c:v>
                </c:pt>
                <c:pt idx="13">
                  <c:v>3381</c:v>
                </c:pt>
                <c:pt idx="14">
                  <c:v>4475</c:v>
                </c:pt>
                <c:pt idx="15">
                  <c:v>6041</c:v>
                </c:pt>
                <c:pt idx="16">
                  <c:v>8067</c:v>
                </c:pt>
                <c:pt idx="17">
                  <c:v>10045</c:v>
                </c:pt>
                <c:pt idx="18">
                  <c:v>11581</c:v>
                </c:pt>
                <c:pt idx="19">
                  <c:v>14236</c:v>
                </c:pt>
                <c:pt idx="20">
                  <c:v>16217</c:v>
                </c:pt>
                <c:pt idx="21">
                  <c:v>18752</c:v>
                </c:pt>
                <c:pt idx="22">
                  <c:v>21914</c:v>
                </c:pt>
                <c:pt idx="23">
                  <c:v>26251</c:v>
                </c:pt>
                <c:pt idx="24">
                  <c:v>29915</c:v>
                </c:pt>
              </c:numCache>
            </c:numRef>
          </c:val>
          <c:extLst>
            <c:ext xmlns:c16="http://schemas.microsoft.com/office/drawing/2014/chart" uri="{C3380CC4-5D6E-409C-BE32-E72D297353CC}">
              <c16:uniqueId val="{00000000-A4CA-4AC2-93CC-FBF9A2E616BD}"/>
            </c:ext>
          </c:extLst>
        </c:ser>
        <c:dLbls>
          <c:showLegendKey val="0"/>
          <c:showVal val="0"/>
          <c:showCatName val="0"/>
          <c:showSerName val="0"/>
          <c:showPercent val="0"/>
          <c:showBubbleSize val="0"/>
        </c:dLbls>
        <c:gapWidth val="100"/>
        <c:axId val="363313032"/>
        <c:axId val="363311856"/>
      </c:barChart>
      <c:lineChart>
        <c:grouping val="standard"/>
        <c:varyColors val="0"/>
        <c:ser>
          <c:idx val="1"/>
          <c:order val="1"/>
          <c:tx>
            <c:strRef>
              <c:f>'営業利益-研究開発費'!$B$25</c:f>
              <c:strCache>
                <c:ptCount val="1"/>
                <c:pt idx="0">
                  <c:v>売上高研究開発費率</c:v>
                </c:pt>
              </c:strCache>
            </c:strRef>
          </c:tx>
          <c:spPr>
            <a:ln w="28575" cap="rnd">
              <a:solidFill>
                <a:schemeClr val="accent2"/>
              </a:solidFill>
              <a:round/>
            </a:ln>
            <a:effectLst/>
          </c:spPr>
          <c:marker>
            <c:symbol val="square"/>
            <c:size val="7"/>
            <c:spPr>
              <a:solidFill>
                <a:schemeClr val="accent2"/>
              </a:solidFill>
              <a:ln w="9525">
                <a:solidFill>
                  <a:schemeClr val="accent2"/>
                </a:solidFill>
              </a:ln>
              <a:effectLst/>
            </c:spPr>
          </c:marker>
          <c:dLbls>
            <c:dLbl>
              <c:idx val="12"/>
              <c:layout>
                <c:manualLayout>
                  <c:x val="-2.5988918051910177E-2"/>
                  <c:y val="-2.71283171539350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5C-4A32-8460-8E23059FFF0A}"/>
                </c:ext>
              </c:extLst>
            </c:dLbl>
            <c:dLbl>
              <c:idx val="13"/>
              <c:layout>
                <c:manualLayout>
                  <c:x val="-5.2481773111694371E-3"/>
                  <c:y val="1.12042175849245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85C-4A32-8460-8E23059FFF0A}"/>
                </c:ext>
              </c:extLst>
            </c:dLbl>
            <c:dLbl>
              <c:idx val="14"/>
              <c:layout>
                <c:manualLayout>
                  <c:x val="-6.7296587926509183E-3"/>
                  <c:y val="-1.573293994695320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5C-4A32-8460-8E23059FFF0A}"/>
                </c:ext>
              </c:extLst>
            </c:dLbl>
            <c:dLbl>
              <c:idx val="15"/>
              <c:layout>
                <c:manualLayout>
                  <c:x val="-6.7296587926509183E-3"/>
                  <c:y val="2.39817291645444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5C-4A32-8460-8E23059FFF0A}"/>
                </c:ext>
              </c:extLst>
            </c:dLbl>
            <c:dLbl>
              <c:idx val="16"/>
              <c:layout>
                <c:manualLayout>
                  <c:x val="-5.2481773111695456E-3"/>
                  <c:y val="4.815461795114496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85C-4A32-8460-8E23059FFF0A}"/>
                </c:ext>
              </c:extLst>
            </c:dLbl>
            <c:dLbl>
              <c:idx val="17"/>
              <c:layout>
                <c:manualLayout>
                  <c:x val="-3.7666958296879555E-3"/>
                  <c:y val="1.43985954798295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85C-4A32-8460-8E23059FFF0A}"/>
                </c:ext>
              </c:extLst>
            </c:dLbl>
            <c:dLbl>
              <c:idx val="18"/>
              <c:layout>
                <c:manualLayout>
                  <c:x val="-6.7296587926510276E-3"/>
                  <c:y val="1.75929733747343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87-4451-8611-BC713541CA50}"/>
                </c:ext>
              </c:extLst>
            </c:dLbl>
            <c:dLbl>
              <c:idx val="19"/>
              <c:layout>
                <c:manualLayout>
                  <c:x val="-5.2481773111695456E-3"/>
                  <c:y val="2.07873512696393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87-4451-8611-BC713541CA50}"/>
                </c:ext>
              </c:extLst>
            </c:dLbl>
            <c:dLbl>
              <c:idx val="20"/>
              <c:layout>
                <c:manualLayout>
                  <c:x val="-3.7666958296881728E-3"/>
                  <c:y val="-3.03226950488401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87-4451-8611-BC713541CA5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50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'営業利益-研究開発費'!$C$23:$AA$23</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'営業利益-研究開発費'!$C$25:$AA$25</c:f>
              <c:numCache>
                <c:formatCode>0.0%</c:formatCode>
                <c:ptCount val="25"/>
                <c:pt idx="0">
                  <c:v>5.1190088033909356E-2</c:v>
                </c:pt>
                <c:pt idx="1">
                  <c:v>4.7601152448954027E-2</c:v>
                </c:pt>
                <c:pt idx="2">
                  <c:v>8.0179004288644412E-2</c:v>
                </c:pt>
                <c:pt idx="3">
                  <c:v>7.7673284569836298E-2</c:v>
                </c:pt>
                <c:pt idx="4">
                  <c:v>7.5882068632189464E-2</c:v>
                </c:pt>
                <c:pt idx="5">
                  <c:v>5.9065104481217538E-2</c:v>
                </c:pt>
                <c:pt idx="6">
                  <c:v>3.8403560404852488E-2</c:v>
                </c:pt>
                <c:pt idx="7">
                  <c:v>3.6862542065752006E-2</c:v>
                </c:pt>
                <c:pt idx="8">
                  <c:v>3.2575189535949345E-2</c:v>
                </c:pt>
                <c:pt idx="9">
                  <c:v>2.9580432637166254E-2</c:v>
                </c:pt>
                <c:pt idx="10">
                  <c:v>3.1068640018645847E-2</c:v>
                </c:pt>
                <c:pt idx="11">
                  <c:v>2.7320812571866616E-2</c:v>
                </c:pt>
                <c:pt idx="12">
                  <c:v>2.2439006364954873E-2</c:v>
                </c:pt>
                <c:pt idx="13">
                  <c:v>2.1602729572929181E-2</c:v>
                </c:pt>
                <c:pt idx="14">
                  <c:v>2.6183371365045931E-2</c:v>
                </c:pt>
                <c:pt idx="15">
                  <c:v>3.3047949889220163E-2</c:v>
                </c:pt>
                <c:pt idx="16">
                  <c:v>3.4516398177267184E-2</c:v>
                </c:pt>
                <c:pt idx="17">
                  <c:v>4.6582482760539605E-2</c:v>
                </c:pt>
                <c:pt idx="18">
                  <c:v>5.0520428906706681E-2</c:v>
                </c:pt>
                <c:pt idx="19">
                  <c:v>5.3600406634161032E-2</c:v>
                </c:pt>
                <c:pt idx="20">
                  <c:v>6.233136285716482E-2</c:v>
                </c:pt>
                <c:pt idx="21">
                  <c:v>6.8309564140393061E-2</c:v>
                </c:pt>
                <c:pt idx="22">
                  <c:v>5.9904269074427925E-2</c:v>
                </c:pt>
                <c:pt idx="23">
                  <c:v>6.657148363798665E-2</c:v>
                </c:pt>
                <c:pt idx="24">
                  <c:v>7.8048971392045086E-2</c:v>
                </c:pt>
              </c:numCache>
            </c:numRef>
          </c:val>
          <c:smooth val="0"/>
          <c:extLst>
            <c:ext xmlns:c16="http://schemas.microsoft.com/office/drawing/2014/chart" uri="{C3380CC4-5D6E-409C-BE32-E72D297353CC}">
              <c16:uniqueId val="{00000001-A4CA-4AC2-93CC-FBF9A2E616BD}"/>
            </c:ext>
          </c:extLst>
        </c:ser>
        <c:dLbls>
          <c:showLegendKey val="0"/>
          <c:showVal val="0"/>
          <c:showCatName val="0"/>
          <c:showSerName val="0"/>
          <c:showPercent val="0"/>
          <c:showBubbleSize val="0"/>
        </c:dLbls>
        <c:marker val="1"/>
        <c:smooth val="0"/>
        <c:axId val="363314600"/>
        <c:axId val="363314208"/>
      </c:lineChart>
      <c:catAx>
        <c:axId val="363313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363311856"/>
        <c:crosses val="autoZero"/>
        <c:auto val="1"/>
        <c:lblAlgn val="ctr"/>
        <c:lblOffset val="100"/>
        <c:noMultiLvlLbl val="0"/>
      </c:catAx>
      <c:valAx>
        <c:axId val="363311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sz="900">
                    <a:latin typeface="ＭＳ Ｐゴシック" panose="020B0600070205080204" pitchFamily="50" charset="-128"/>
                    <a:ea typeface="ＭＳ Ｐゴシック" panose="020B0600070205080204" pitchFamily="50" charset="-128"/>
                  </a:rPr>
                  <a:t>研究開発費</a:t>
                </a:r>
                <a:br>
                  <a:rPr lang="en-US" altLang="ja-JP"/>
                </a:br>
                <a:r>
                  <a:rPr lang="en-US" altLang="ja-JP" sz="800"/>
                  <a:t>(</a:t>
                </a:r>
                <a:r>
                  <a:rPr lang="ja-JP" altLang="en-US" sz="800"/>
                  <a:t>単位：</a:t>
                </a:r>
                <a:r>
                  <a:rPr lang="en-US" altLang="ja-JP" sz="800"/>
                  <a:t>100</a:t>
                </a:r>
                <a:r>
                  <a:rPr lang="ja-JP" altLang="en-US" sz="800"/>
                  <a:t>万ドル）</a:t>
                </a:r>
                <a:endParaRPr lang="en-US" altLang="ja-JP"/>
              </a:p>
            </c:rich>
          </c:tx>
          <c:layout>
            <c:manualLayout>
              <c:xMode val="edge"/>
              <c:yMode val="edge"/>
              <c:x val="1.3896125694505385E-3"/>
              <c:y val="9.81730950767966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accent5">
                    <a:lumMod val="50000"/>
                  </a:schemeClr>
                </a:solidFill>
                <a:latin typeface="+mn-lt"/>
                <a:ea typeface="+mn-ea"/>
                <a:cs typeface="+mn-cs"/>
              </a:defRPr>
            </a:pPr>
            <a:endParaRPr lang="ja-JP"/>
          </a:p>
        </c:txPr>
        <c:crossAx val="363313032"/>
        <c:crosses val="autoZero"/>
        <c:crossBetween val="between"/>
      </c:valAx>
      <c:valAx>
        <c:axId val="363314208"/>
        <c:scaling>
          <c:orientation val="minMax"/>
          <c:max val="0.12000000000000001"/>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sz="900" b="0">
                    <a:latin typeface="ＭＳ Ｐゴシック" panose="020B0600070205080204" pitchFamily="50" charset="-128"/>
                    <a:ea typeface="ＭＳ Ｐゴシック" panose="020B0600070205080204" pitchFamily="50" charset="-128"/>
                  </a:rPr>
                  <a:t>研究開発費率</a:t>
                </a:r>
              </a:p>
            </c:rich>
          </c:tx>
          <c:layout>
            <c:manualLayout>
              <c:xMode val="edge"/>
              <c:yMode val="edge"/>
              <c:x val="0.91662324583296761"/>
              <c:y val="0.1487452291312669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accent2">
                    <a:lumMod val="50000"/>
                  </a:schemeClr>
                </a:solidFill>
                <a:latin typeface="+mn-lt"/>
                <a:ea typeface="+mn-ea"/>
                <a:cs typeface="+mn-cs"/>
              </a:defRPr>
            </a:pPr>
            <a:endParaRPr lang="ja-JP"/>
          </a:p>
        </c:txPr>
        <c:crossAx val="363314600"/>
        <c:crosses val="max"/>
        <c:crossBetween val="between"/>
      </c:valAx>
      <c:catAx>
        <c:axId val="363314600"/>
        <c:scaling>
          <c:orientation val="minMax"/>
        </c:scaling>
        <c:delete val="1"/>
        <c:axPos val="b"/>
        <c:numFmt formatCode="General" sourceLinked="1"/>
        <c:majorTickMark val="none"/>
        <c:minorTickMark val="none"/>
        <c:tickLblPos val="nextTo"/>
        <c:crossAx val="363314208"/>
        <c:crosses val="autoZero"/>
        <c:auto val="1"/>
        <c:lblAlgn val="ctr"/>
        <c:lblOffset val="100"/>
        <c:noMultiLvlLbl val="0"/>
      </c:catAx>
      <c:spPr>
        <a:noFill/>
        <a:ln>
          <a:noFill/>
        </a:ln>
        <a:effectLst/>
      </c:spPr>
    </c:plotArea>
    <c:legend>
      <c:legendPos val="b"/>
      <c:layout>
        <c:manualLayout>
          <c:xMode val="edge"/>
          <c:yMode val="edge"/>
          <c:x val="0.36162962962962958"/>
          <c:y val="0.22416509148622824"/>
          <c:w val="0.30933333333333335"/>
          <c:h val="5.390550426524906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t>Apple</a:t>
            </a:r>
            <a:r>
              <a:rPr lang="ja-JP" altLang="en-US" sz="1400" b="0" i="0" u="none" strike="noStrike" baseline="0"/>
              <a:t>の製品セグメント別販売台数の相対的割合の歴史的推移</a:t>
            </a:r>
            <a:r>
              <a:rPr lang="en-US" altLang="ja-JP" sz="1400" b="0" i="0" u="none" strike="noStrike" baseline="0"/>
              <a:t>2000-2019</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1312008692180295E-2"/>
          <c:y val="9.6387923465792794E-2"/>
          <c:w val="0.9153879081823002"/>
          <c:h val="0.81093996404245561"/>
        </c:manualLayout>
      </c:layout>
      <c:lineChart>
        <c:grouping val="standard"/>
        <c:varyColors val="0"/>
        <c:ser>
          <c:idx val="2"/>
          <c:order val="0"/>
          <c:tx>
            <c:strRef>
              <c:f>セグメント別data!$B$37</c:f>
              <c:strCache>
                <c:ptCount val="1"/>
                <c:pt idx="0">
                  <c:v>Mac</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dLbls>
            <c:dLbl>
              <c:idx val="8"/>
              <c:layout>
                <c:manualLayout>
                  <c:x val="-1.8387364921030755E-2"/>
                  <c:y val="1.85040850678328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CEC-4F98-B475-11180FA00BFF}"/>
                </c:ext>
              </c:extLst>
            </c:dLbl>
            <c:dLbl>
              <c:idx val="9"/>
              <c:layout>
                <c:manualLayout>
                  <c:x val="-2.2198702718269882E-2"/>
                  <c:y val="2.07234708257371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EC-4F98-B475-11180FA00BFF}"/>
                </c:ext>
              </c:extLst>
            </c:dLbl>
            <c:dLbl>
              <c:idx val="13"/>
              <c:layout>
                <c:manualLayout>
                  <c:x val="-2.8848744281029709E-2"/>
                  <c:y val="1.73588956512102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CEC-4F98-B475-11180FA00BFF}"/>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セグメント別data!$C$36:$U$36</c:f>
              <c:strCache>
                <c:ptCount val="19"/>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strCache>
            </c:strRef>
          </c:cat>
          <c:val>
            <c:numRef>
              <c:f>セグメント別data!$C$37:$U$37</c:f>
              <c:numCache>
                <c:formatCode>#,##0_);\(#,##0\)</c:formatCode>
                <c:ptCount val="19"/>
                <c:pt idx="0">
                  <c:v>455.8</c:v>
                </c:pt>
                <c:pt idx="1">
                  <c:v>308.7</c:v>
                </c:pt>
                <c:pt idx="2">
                  <c:v>310.10000000000002</c:v>
                </c:pt>
                <c:pt idx="3">
                  <c:v>301.2</c:v>
                </c:pt>
                <c:pt idx="4">
                  <c:v>329</c:v>
                </c:pt>
                <c:pt idx="5">
                  <c:v>453.4</c:v>
                </c:pt>
                <c:pt idx="6">
                  <c:v>530.29999999999995</c:v>
                </c:pt>
                <c:pt idx="7">
                  <c:v>705.1</c:v>
                </c:pt>
                <c:pt idx="8">
                  <c:v>971.5</c:v>
                </c:pt>
                <c:pt idx="9">
                  <c:v>1039.5999999999999</c:v>
                </c:pt>
                <c:pt idx="10">
                  <c:v>1366.2</c:v>
                </c:pt>
                <c:pt idx="11">
                  <c:v>1673.5</c:v>
                </c:pt>
                <c:pt idx="12">
                  <c:v>1815.8</c:v>
                </c:pt>
                <c:pt idx="13">
                  <c:v>1634.1</c:v>
                </c:pt>
                <c:pt idx="14">
                  <c:v>1890.6</c:v>
                </c:pt>
                <c:pt idx="15">
                  <c:v>2058.6999999999998</c:v>
                </c:pt>
                <c:pt idx="16">
                  <c:v>1848.4</c:v>
                </c:pt>
                <c:pt idx="17">
                  <c:v>1925.1</c:v>
                </c:pt>
                <c:pt idx="18">
                  <c:v>1820.9</c:v>
                </c:pt>
              </c:numCache>
            </c:numRef>
          </c:val>
          <c:smooth val="0"/>
          <c:extLst>
            <c:ext xmlns:c16="http://schemas.microsoft.com/office/drawing/2014/chart" uri="{C3380CC4-5D6E-409C-BE32-E72D297353CC}">
              <c16:uniqueId val="{00000000-8ED7-4555-809F-3CEBF6C58D6C}"/>
            </c:ext>
          </c:extLst>
        </c:ser>
        <c:ser>
          <c:idx val="0"/>
          <c:order val="1"/>
          <c:tx>
            <c:strRef>
              <c:f>セグメント別data!$B$38</c:f>
              <c:strCache>
                <c:ptCount val="1"/>
                <c:pt idx="0">
                  <c:v>iPhone</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dLbls>
            <c:dLbl>
              <c:idx val="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CEC-4F98-B475-11180FA00BFF}"/>
                </c:ext>
              </c:extLst>
            </c:dLbl>
            <c:dLbl>
              <c:idx val="9"/>
              <c:layout>
                <c:manualLayout>
                  <c:x val="-2.9933434131207352E-2"/>
                  <c:y val="-2.21938575790450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CEC-4F98-B475-11180FA00BFF}"/>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EC-4F98-B475-11180FA00BFF}"/>
                </c:ext>
              </c:extLst>
            </c:dLbl>
            <c:dLbl>
              <c:idx val="16"/>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EC-4F98-B475-11180FA00BFF}"/>
                </c:ext>
              </c:extLst>
            </c:dLbl>
            <c:dLbl>
              <c:idx val="17"/>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EC-4F98-B475-11180FA00BFF}"/>
                </c:ext>
              </c:extLst>
            </c:dLbl>
            <c:dLbl>
              <c:idx val="1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EC-4F98-B475-11180FA00BFF}"/>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2">
                        <a:lumMod val="75000"/>
                      </a:schemeClr>
                    </a:solidFill>
                    <a:latin typeface="+mn-lt"/>
                    <a:ea typeface="+mn-ea"/>
                    <a:cs typeface="+mn-cs"/>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セグメント別data!$C$36:$U$36</c:f>
              <c:strCache>
                <c:ptCount val="19"/>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strCache>
            </c:strRef>
          </c:cat>
          <c:val>
            <c:numRef>
              <c:f>セグメント別data!$C$38:$U$38</c:f>
              <c:numCache>
                <c:formatCode>#,##0_);\(#,##0\)</c:formatCode>
                <c:ptCount val="19"/>
                <c:pt idx="7">
                  <c:v>138.9</c:v>
                </c:pt>
                <c:pt idx="8">
                  <c:v>1162.7</c:v>
                </c:pt>
                <c:pt idx="9">
                  <c:v>2073.1</c:v>
                </c:pt>
                <c:pt idx="10">
                  <c:v>3998.9</c:v>
                </c:pt>
                <c:pt idx="11">
                  <c:v>7229.3</c:v>
                </c:pt>
                <c:pt idx="12">
                  <c:v>12504.6</c:v>
                </c:pt>
                <c:pt idx="13">
                  <c:v>15025.7</c:v>
                </c:pt>
                <c:pt idx="14">
                  <c:v>16921.900000000001</c:v>
                </c:pt>
                <c:pt idx="15">
                  <c:v>23121.8</c:v>
                </c:pt>
                <c:pt idx="16">
                  <c:v>21188.400000000001</c:v>
                </c:pt>
                <c:pt idx="17">
                  <c:v>21675.599999999999</c:v>
                </c:pt>
                <c:pt idx="18">
                  <c:v>21772.2</c:v>
                </c:pt>
              </c:numCache>
            </c:numRef>
          </c:val>
          <c:smooth val="0"/>
          <c:extLst>
            <c:ext xmlns:c16="http://schemas.microsoft.com/office/drawing/2014/chart" uri="{C3380CC4-5D6E-409C-BE32-E72D297353CC}">
              <c16:uniqueId val="{00000001-8ED7-4555-809F-3CEBF6C58D6C}"/>
            </c:ext>
          </c:extLst>
        </c:ser>
        <c:ser>
          <c:idx val="1"/>
          <c:order val="2"/>
          <c:tx>
            <c:strRef>
              <c:f>セグメント別data!$B$39</c:f>
              <c:strCache>
                <c:ptCount val="1"/>
                <c:pt idx="0">
                  <c:v>iPad</c:v>
                </c:pt>
              </c:strCache>
            </c:strRef>
          </c:tx>
          <c:spPr>
            <a:ln w="28575" cap="rnd">
              <a:solidFill>
                <a:schemeClr val="bg1">
                  <a:lumMod val="65000"/>
                </a:schemeClr>
              </a:solidFill>
              <a:round/>
            </a:ln>
            <a:effectLst/>
          </c:spPr>
          <c:marker>
            <c:symbol val="square"/>
            <c:size val="5"/>
            <c:spPr>
              <a:solidFill>
                <a:schemeClr val="bg1">
                  <a:lumMod val="75000"/>
                </a:schemeClr>
              </a:solidFill>
              <a:ln w="9525">
                <a:solidFill>
                  <a:schemeClr val="bg1">
                    <a:lumMod val="65000"/>
                  </a:schemeClr>
                </a:solidFill>
              </a:ln>
              <a:effectLst/>
            </c:spPr>
          </c:marker>
          <c:dLbls>
            <c:dLbl>
              <c:idx val="10"/>
              <c:layout>
                <c:manualLayout>
                  <c:x val="-1.3716365254841899E-3"/>
                  <c:y val="3.833945208083853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CEC-4F98-B475-11180FA00BFF}"/>
                </c:ext>
              </c:extLst>
            </c:dLbl>
            <c:dLbl>
              <c:idx val="11"/>
              <c:layout>
                <c:manualLayout>
                  <c:x val="-4.9048245527912503E-2"/>
                  <c:y val="-6.813488678011715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CEC-4F98-B475-11180FA00BFF}"/>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lumMod val="50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セグメント別data!$C$36:$U$36</c:f>
              <c:strCache>
                <c:ptCount val="19"/>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strCache>
            </c:strRef>
          </c:cat>
          <c:val>
            <c:numRef>
              <c:f>セグメント別data!$C$39:$U$39</c:f>
              <c:numCache>
                <c:formatCode>#,##0_);\(#,##0\)</c:formatCode>
                <c:ptCount val="19"/>
                <c:pt idx="10">
                  <c:v>745.8</c:v>
                </c:pt>
                <c:pt idx="11">
                  <c:v>3239.4</c:v>
                </c:pt>
                <c:pt idx="12">
                  <c:v>5831</c:v>
                </c:pt>
                <c:pt idx="13">
                  <c:v>7103.3</c:v>
                </c:pt>
                <c:pt idx="14">
                  <c:v>6797.7</c:v>
                </c:pt>
                <c:pt idx="15">
                  <c:v>5485.6</c:v>
                </c:pt>
                <c:pt idx="16">
                  <c:v>4559</c:v>
                </c:pt>
                <c:pt idx="17">
                  <c:v>4375.3</c:v>
                </c:pt>
                <c:pt idx="18">
                  <c:v>4353.5</c:v>
                </c:pt>
              </c:numCache>
            </c:numRef>
          </c:val>
          <c:smooth val="0"/>
          <c:extLst>
            <c:ext xmlns:c16="http://schemas.microsoft.com/office/drawing/2014/chart" uri="{C3380CC4-5D6E-409C-BE32-E72D297353CC}">
              <c16:uniqueId val="{00000002-8ED7-4555-809F-3CEBF6C58D6C}"/>
            </c:ext>
          </c:extLst>
        </c:ser>
        <c:ser>
          <c:idx val="3"/>
          <c:order val="3"/>
          <c:tx>
            <c:strRef>
              <c:f>セグメント別data!$B$40</c:f>
              <c:strCache>
                <c:ptCount val="1"/>
                <c:pt idx="0">
                  <c:v>iPod</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dLbls>
            <c:dLbl>
              <c:idx val="2"/>
              <c:delete val="1"/>
              <c:extLst>
                <c:ext xmlns:c15="http://schemas.microsoft.com/office/drawing/2012/chart" uri="{CE6537A1-D6FC-4f65-9D91-7224C49458BB}"/>
                <c:ext xmlns:c16="http://schemas.microsoft.com/office/drawing/2014/chart" uri="{C3380CC4-5D6E-409C-BE32-E72D297353CC}">
                  <c16:uniqueId val="{0000000C-6CEC-4F98-B475-11180FA00BFF}"/>
                </c:ext>
              </c:extLst>
            </c:dLbl>
            <c:dLbl>
              <c:idx val="3"/>
              <c:delete val="1"/>
              <c:extLst>
                <c:ext xmlns:c15="http://schemas.microsoft.com/office/drawing/2012/chart" uri="{CE6537A1-D6FC-4f65-9D91-7224C49458BB}"/>
                <c:ext xmlns:c16="http://schemas.microsoft.com/office/drawing/2014/chart" uri="{C3380CC4-5D6E-409C-BE32-E72D297353CC}">
                  <c16:uniqueId val="{0000000B-6CEC-4F98-B475-11180FA00BFF}"/>
                </c:ext>
              </c:extLst>
            </c:dLbl>
            <c:dLbl>
              <c:idx val="4"/>
              <c:delete val="1"/>
              <c:extLst>
                <c:ext xmlns:c15="http://schemas.microsoft.com/office/drawing/2012/chart" uri="{CE6537A1-D6FC-4f65-9D91-7224C49458BB}"/>
                <c:ext xmlns:c16="http://schemas.microsoft.com/office/drawing/2014/chart" uri="{C3380CC4-5D6E-409C-BE32-E72D297353CC}">
                  <c16:uniqueId val="{0000000A-6CEC-4F98-B475-11180FA00BFF}"/>
                </c:ext>
              </c:extLst>
            </c:dLbl>
            <c:dLbl>
              <c:idx val="14"/>
              <c:layout>
                <c:manualLayout>
                  <c:x val="-1.7169674239597855E-2"/>
                  <c:y val="1.65593628131489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CEC-4F98-B475-11180FA00BFF}"/>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4">
                        <a:lumMod val="7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セグメント別data!$C$36:$U$36</c:f>
              <c:strCache>
                <c:ptCount val="19"/>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strCache>
            </c:strRef>
          </c:cat>
          <c:val>
            <c:numRef>
              <c:f>セグメント別data!$C$40:$U$40</c:f>
              <c:numCache>
                <c:formatCode>#,##0_);\(#,##0\)</c:formatCode>
                <c:ptCount val="19"/>
                <c:pt idx="2">
                  <c:v>38.1</c:v>
                </c:pt>
                <c:pt idx="3">
                  <c:v>93.9</c:v>
                </c:pt>
                <c:pt idx="4">
                  <c:v>441.6</c:v>
                </c:pt>
                <c:pt idx="5">
                  <c:v>2249.6999999999998</c:v>
                </c:pt>
                <c:pt idx="6">
                  <c:v>3940.9</c:v>
                </c:pt>
                <c:pt idx="7">
                  <c:v>5163</c:v>
                </c:pt>
                <c:pt idx="8">
                  <c:v>5482.8</c:v>
                </c:pt>
                <c:pt idx="9">
                  <c:v>5413.2</c:v>
                </c:pt>
                <c:pt idx="10">
                  <c:v>5031.2</c:v>
                </c:pt>
                <c:pt idx="11">
                  <c:v>4262</c:v>
                </c:pt>
                <c:pt idx="12">
                  <c:v>3516.5</c:v>
                </c:pt>
                <c:pt idx="13">
                  <c:v>2637.9</c:v>
                </c:pt>
                <c:pt idx="14">
                  <c:v>1437.7</c:v>
                </c:pt>
              </c:numCache>
            </c:numRef>
          </c:val>
          <c:smooth val="0"/>
          <c:extLst>
            <c:ext xmlns:c16="http://schemas.microsoft.com/office/drawing/2014/chart" uri="{C3380CC4-5D6E-409C-BE32-E72D297353CC}">
              <c16:uniqueId val="{00000003-8ED7-4555-809F-3CEBF6C58D6C}"/>
            </c:ext>
          </c:extLst>
        </c:ser>
        <c:dLbls>
          <c:showLegendKey val="0"/>
          <c:showVal val="0"/>
          <c:showCatName val="0"/>
          <c:showSerName val="0"/>
          <c:showPercent val="0"/>
          <c:showBubbleSize val="0"/>
        </c:dLbls>
        <c:marker val="1"/>
        <c:smooth val="0"/>
        <c:axId val="650527528"/>
        <c:axId val="650528184"/>
      </c:lineChart>
      <c:catAx>
        <c:axId val="650527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60000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650528184"/>
        <c:crosses val="autoZero"/>
        <c:auto val="1"/>
        <c:lblAlgn val="ctr"/>
        <c:lblOffset val="100"/>
        <c:noMultiLvlLbl val="0"/>
      </c:catAx>
      <c:valAx>
        <c:axId val="650528184"/>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0527528"/>
        <c:crosses val="autoZero"/>
        <c:crossBetween val="between"/>
      </c:valAx>
      <c:spPr>
        <a:noFill/>
        <a:ln>
          <a:noFill/>
        </a:ln>
        <a:effectLst/>
      </c:spPr>
    </c:plotArea>
    <c:legend>
      <c:legendPos val="b"/>
      <c:layout>
        <c:manualLayout>
          <c:xMode val="edge"/>
          <c:yMode val="edge"/>
          <c:x val="0.20824081528462307"/>
          <c:y val="0.43426862991843029"/>
          <c:w val="0.12134048081895001"/>
          <c:h val="0.189440756534791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セグメント別data!$B$54</c:f>
              <c:strCache>
                <c:ptCount val="1"/>
                <c:pt idx="0">
                  <c:v>Mac</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セグメント別data!$C$53:$U$53</c:f>
              <c:strCache>
                <c:ptCount val="19"/>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strCache>
            </c:strRef>
          </c:cat>
          <c:val>
            <c:numRef>
              <c:f>セグメント別data!$C$54:$U$54</c:f>
              <c:numCache>
                <c:formatCode>0%</c:formatCode>
                <c:ptCount val="19"/>
                <c:pt idx="0">
                  <c:v>1</c:v>
                </c:pt>
                <c:pt idx="1">
                  <c:v>1</c:v>
                </c:pt>
                <c:pt idx="2">
                  <c:v>0.89058012636415851</c:v>
                </c:pt>
                <c:pt idx="3">
                  <c:v>0.76233864844343202</c:v>
                </c:pt>
                <c:pt idx="4">
                  <c:v>0.42694004671684399</c:v>
                </c:pt>
                <c:pt idx="5">
                  <c:v>0.16773334319854982</c:v>
                </c:pt>
                <c:pt idx="6">
                  <c:v>0.11860350688853104</c:v>
                </c:pt>
                <c:pt idx="7">
                  <c:v>0.11737972365573499</c:v>
                </c:pt>
                <c:pt idx="8">
                  <c:v>0.12754365235657084</c:v>
                </c:pt>
                <c:pt idx="9">
                  <c:v>0.12193434124256676</c:v>
                </c:pt>
                <c:pt idx="10">
                  <c:v>0.12261602390931692</c:v>
                </c:pt>
                <c:pt idx="11">
                  <c:v>0.10201655673547021</c:v>
                </c:pt>
                <c:pt idx="12">
                  <c:v>7.6719945580300736E-2</c:v>
                </c:pt>
                <c:pt idx="13">
                  <c:v>6.1895382750653379E-2</c:v>
                </c:pt>
                <c:pt idx="14">
                  <c:v>6.9898217606542454E-2</c:v>
                </c:pt>
                <c:pt idx="15">
                  <c:v>6.7132762235823915E-2</c:v>
                </c:pt>
                <c:pt idx="16">
                  <c:v>6.6981207285166586E-2</c:v>
                </c:pt>
                <c:pt idx="17">
                  <c:v>6.8812553617386335E-2</c:v>
                </c:pt>
                <c:pt idx="18">
                  <c:v>6.5156405430356459E-2</c:v>
                </c:pt>
              </c:numCache>
            </c:numRef>
          </c:val>
          <c:extLst>
            <c:ext xmlns:c16="http://schemas.microsoft.com/office/drawing/2014/chart" uri="{C3380CC4-5D6E-409C-BE32-E72D297353CC}">
              <c16:uniqueId val="{00000000-DD7F-4FD4-BA51-EA4DAD21261E}"/>
            </c:ext>
          </c:extLst>
        </c:ser>
        <c:ser>
          <c:idx val="1"/>
          <c:order val="1"/>
          <c:tx>
            <c:strRef>
              <c:f>セグメント別data!$B$55</c:f>
              <c:strCache>
                <c:ptCount val="1"/>
                <c:pt idx="0">
                  <c:v>iPhone</c:v>
                </c:pt>
              </c:strCache>
            </c:strRef>
          </c:tx>
          <c:spPr>
            <a:solidFill>
              <a:srgbClr val="F197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セグメント別data!$C$53:$U$53</c:f>
              <c:strCache>
                <c:ptCount val="19"/>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strCache>
            </c:strRef>
          </c:cat>
          <c:val>
            <c:numRef>
              <c:f>セグメント別data!$C$55:$U$55</c:f>
              <c:numCache>
                <c:formatCode>#,##0_);\(#,##0\)</c:formatCode>
                <c:ptCount val="19"/>
                <c:pt idx="7" formatCode="0%">
                  <c:v>2.3123023139670386E-2</c:v>
                </c:pt>
                <c:pt idx="8" formatCode="0%">
                  <c:v>0.15264539845083366</c:v>
                </c:pt>
                <c:pt idx="9" formatCode="0%">
                  <c:v>0.24315321549631125</c:v>
                </c:pt>
                <c:pt idx="10" formatCode="0%">
                  <c:v>0.35890002782240332</c:v>
                </c:pt>
                <c:pt idx="11" formatCode="0%">
                  <c:v>0.44069811389766045</c:v>
                </c:pt>
                <c:pt idx="12" formatCode="0%">
                  <c:v>0.52833584728683147</c:v>
                </c:pt>
                <c:pt idx="13" formatCode="0%">
                  <c:v>0.56913374493390401</c:v>
                </c:pt>
                <c:pt idx="14" formatCode="0%">
                  <c:v>0.62562712816891519</c:v>
                </c:pt>
                <c:pt idx="15" formatCode="0%">
                  <c:v>0.75398567147436424</c:v>
                </c:pt>
                <c:pt idx="16" formatCode="0%">
                  <c:v>0.76781249320548772</c:v>
                </c:pt>
                <c:pt idx="17" formatCode="0%">
                  <c:v>0.77479267943951968</c:v>
                </c:pt>
                <c:pt idx="18" formatCode="0%">
                  <c:v>0.77906435845505351</c:v>
                </c:pt>
              </c:numCache>
            </c:numRef>
          </c:val>
          <c:extLst>
            <c:ext xmlns:c16="http://schemas.microsoft.com/office/drawing/2014/chart" uri="{C3380CC4-5D6E-409C-BE32-E72D297353CC}">
              <c16:uniqueId val="{00000001-DD7F-4FD4-BA51-EA4DAD21261E}"/>
            </c:ext>
          </c:extLst>
        </c:ser>
        <c:ser>
          <c:idx val="2"/>
          <c:order val="2"/>
          <c:tx>
            <c:strRef>
              <c:f>セグメント別data!$B$56</c:f>
              <c:strCache>
                <c:ptCount val="1"/>
                <c:pt idx="0">
                  <c:v>iPad</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セグメント別data!$C$53:$U$53</c:f>
              <c:strCache>
                <c:ptCount val="19"/>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strCache>
            </c:strRef>
          </c:cat>
          <c:val>
            <c:numRef>
              <c:f>セグメント別data!$C$56:$U$56</c:f>
              <c:numCache>
                <c:formatCode>#,##0_);\(#,##0\)</c:formatCode>
                <c:ptCount val="19"/>
                <c:pt idx="10" formatCode="0%">
                  <c:v>6.6935317399772029E-2</c:v>
                </c:pt>
                <c:pt idx="11" formatCode="0%">
                  <c:v>0.19747381768083788</c:v>
                </c:pt>
                <c:pt idx="12" formatCode="0%">
                  <c:v>0.24636744282340214</c:v>
                </c:pt>
                <c:pt idx="13" formatCode="0%">
                  <c:v>0.26905420249232986</c:v>
                </c:pt>
                <c:pt idx="14" formatCode="0%">
                  <c:v>0.25132080494234299</c:v>
                </c:pt>
                <c:pt idx="15" formatCode="0%">
                  <c:v>0.17888156628981189</c:v>
                </c:pt>
                <c:pt idx="16" formatCode="0%">
                  <c:v>0.16520629950934559</c:v>
                </c:pt>
                <c:pt idx="17" formatCode="0%">
                  <c:v>0.15639476694309412</c:v>
                </c:pt>
                <c:pt idx="18" formatCode="0%">
                  <c:v>0.15577923611458996</c:v>
                </c:pt>
              </c:numCache>
            </c:numRef>
          </c:val>
          <c:extLst>
            <c:ext xmlns:c16="http://schemas.microsoft.com/office/drawing/2014/chart" uri="{C3380CC4-5D6E-409C-BE32-E72D297353CC}">
              <c16:uniqueId val="{00000002-DD7F-4FD4-BA51-EA4DAD21261E}"/>
            </c:ext>
          </c:extLst>
        </c:ser>
        <c:ser>
          <c:idx val="3"/>
          <c:order val="3"/>
          <c:tx>
            <c:strRef>
              <c:f>セグメント別data!$B$57</c:f>
              <c:strCache>
                <c:ptCount val="1"/>
                <c:pt idx="0">
                  <c:v>iPod</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セグメント別data!$C$53:$U$53</c:f>
              <c:strCache>
                <c:ptCount val="19"/>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strCache>
            </c:strRef>
          </c:cat>
          <c:val>
            <c:numRef>
              <c:f>セグメント別data!$C$57:$U$57</c:f>
              <c:numCache>
                <c:formatCode>#,##0_);\(#,##0\)</c:formatCode>
                <c:ptCount val="19"/>
                <c:pt idx="2" formatCode="0%">
                  <c:v>0.10941987363584146</c:v>
                </c:pt>
                <c:pt idx="3" formatCode="0%">
                  <c:v>0.23766135155656795</c:v>
                </c:pt>
                <c:pt idx="4" formatCode="0%">
                  <c:v>0.57305995328315595</c:v>
                </c:pt>
                <c:pt idx="5" formatCode="0%">
                  <c:v>0.83226665680145018</c:v>
                </c:pt>
                <c:pt idx="6" formatCode="0%">
                  <c:v>0.88139649311146906</c:v>
                </c:pt>
                <c:pt idx="7" formatCode="0%">
                  <c:v>0.85949725320459469</c:v>
                </c:pt>
                <c:pt idx="8" formatCode="0%">
                  <c:v>0.71981094919259558</c:v>
                </c:pt>
                <c:pt idx="9" formatCode="0%">
                  <c:v>0.63491244326112195</c:v>
                </c:pt>
                <c:pt idx="10" formatCode="0%">
                  <c:v>0.45154863086850772</c:v>
                </c:pt>
                <c:pt idx="11" formatCode="0%">
                  <c:v>0.25981151168603167</c:v>
                </c:pt>
                <c:pt idx="12" formatCode="0%">
                  <c:v>0.14857676430946556</c:v>
                </c:pt>
                <c:pt idx="13" formatCode="0%">
                  <c:v>9.9916669823112758E-2</c:v>
                </c:pt>
                <c:pt idx="14" formatCode="0%">
                  <c:v>5.3153849282199357E-2</c:v>
                </c:pt>
              </c:numCache>
            </c:numRef>
          </c:val>
          <c:extLst>
            <c:ext xmlns:c16="http://schemas.microsoft.com/office/drawing/2014/chart" uri="{C3380CC4-5D6E-409C-BE32-E72D297353CC}">
              <c16:uniqueId val="{00000003-DD7F-4FD4-BA51-EA4DAD21261E}"/>
            </c:ext>
          </c:extLst>
        </c:ser>
        <c:dLbls>
          <c:showLegendKey val="0"/>
          <c:showVal val="0"/>
          <c:showCatName val="0"/>
          <c:showSerName val="0"/>
          <c:showPercent val="0"/>
          <c:showBubbleSize val="0"/>
        </c:dLbls>
        <c:gapWidth val="50"/>
        <c:overlap val="100"/>
        <c:axId val="623505888"/>
        <c:axId val="623503920"/>
      </c:barChart>
      <c:catAx>
        <c:axId val="623505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3503920"/>
        <c:crosses val="autoZero"/>
        <c:auto val="1"/>
        <c:lblAlgn val="ctr"/>
        <c:lblOffset val="100"/>
        <c:noMultiLvlLbl val="0"/>
      </c:catAx>
      <c:valAx>
        <c:axId val="62350392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3505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65815969011714E-2"/>
          <c:y val="3.5656401944894653E-2"/>
          <c:w val="0.90777777915217617"/>
          <c:h val="0.8414813869498079"/>
        </c:manualLayout>
      </c:layout>
      <c:lineChart>
        <c:grouping val="standard"/>
        <c:varyColors val="0"/>
        <c:ser>
          <c:idx val="0"/>
          <c:order val="0"/>
          <c:tx>
            <c:strRef>
              <c:f>セグメント別data!$B$54</c:f>
              <c:strCache>
                <c:ptCount val="1"/>
                <c:pt idx="0">
                  <c:v>Mac</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dLbls>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7A4-4294-A7EA-CC2C496ED7F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7A4-4294-A7EA-CC2C496ED7F3}"/>
                </c:ext>
              </c:extLst>
            </c:dLbl>
            <c:dLbl>
              <c:idx val="4"/>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A4-4294-A7EA-CC2C496ED7F3}"/>
                </c:ext>
              </c:extLst>
            </c:dLbl>
            <c:dLbl>
              <c:idx val="5"/>
              <c:layout>
                <c:manualLayout>
                  <c:x val="-1.3745702341995548E-2"/>
                  <c:y val="-2.59319286871961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7A4-4294-A7EA-CC2C496ED7F3}"/>
                </c:ext>
              </c:extLst>
            </c:dLbl>
            <c:dLbl>
              <c:idx val="10"/>
              <c:layout>
                <c:manualLayout>
                  <c:x val="-3.0441860163068324E-2"/>
                  <c:y val="-2.77226610855166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7A4-4294-A7EA-CC2C496ED7F3}"/>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1">
                        <a:lumMod val="50000"/>
                      </a:schemeClr>
                    </a:solidFill>
                    <a:latin typeface="Arial" panose="020B0604020202020204" pitchFamily="34" charset="0"/>
                    <a:ea typeface="+mn-ea"/>
                    <a:cs typeface="Arial" panose="020B0604020202020204" pitchFamily="34" charset="0"/>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セグメント別data!$C$53:$U$53</c:f>
              <c:strCache>
                <c:ptCount val="19"/>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strCache>
            </c:strRef>
          </c:cat>
          <c:val>
            <c:numRef>
              <c:f>セグメント別data!$C$54:$U$54</c:f>
              <c:numCache>
                <c:formatCode>0%</c:formatCode>
                <c:ptCount val="19"/>
                <c:pt idx="0">
                  <c:v>1</c:v>
                </c:pt>
                <c:pt idx="1">
                  <c:v>1</c:v>
                </c:pt>
                <c:pt idx="2">
                  <c:v>0.89058012636415851</c:v>
                </c:pt>
                <c:pt idx="3">
                  <c:v>0.76233864844343202</c:v>
                </c:pt>
                <c:pt idx="4">
                  <c:v>0.42694004671684399</c:v>
                </c:pt>
                <c:pt idx="5">
                  <c:v>0.16773334319854982</c:v>
                </c:pt>
                <c:pt idx="6">
                  <c:v>0.11860350688853104</c:v>
                </c:pt>
                <c:pt idx="7">
                  <c:v>0.11737972365573499</c:v>
                </c:pt>
                <c:pt idx="8">
                  <c:v>0.12754365235657084</c:v>
                </c:pt>
                <c:pt idx="9">
                  <c:v>0.12193434124256676</c:v>
                </c:pt>
                <c:pt idx="10">
                  <c:v>0.12261602390931692</c:v>
                </c:pt>
                <c:pt idx="11">
                  <c:v>0.10201655673547021</c:v>
                </c:pt>
                <c:pt idx="12">
                  <c:v>7.6719945580300736E-2</c:v>
                </c:pt>
                <c:pt idx="13">
                  <c:v>6.1895382750653379E-2</c:v>
                </c:pt>
                <c:pt idx="14">
                  <c:v>6.9898217606542454E-2</c:v>
                </c:pt>
                <c:pt idx="15">
                  <c:v>6.7132762235823915E-2</c:v>
                </c:pt>
                <c:pt idx="16">
                  <c:v>6.6981207285166586E-2</c:v>
                </c:pt>
                <c:pt idx="17">
                  <c:v>6.8812553617386335E-2</c:v>
                </c:pt>
                <c:pt idx="18">
                  <c:v>6.5156405430356459E-2</c:v>
                </c:pt>
              </c:numCache>
            </c:numRef>
          </c:val>
          <c:smooth val="0"/>
          <c:extLst>
            <c:ext xmlns:c16="http://schemas.microsoft.com/office/drawing/2014/chart" uri="{C3380CC4-5D6E-409C-BE32-E72D297353CC}">
              <c16:uniqueId val="{00000000-57A4-4294-A7EA-CC2C496ED7F3}"/>
            </c:ext>
          </c:extLst>
        </c:ser>
        <c:ser>
          <c:idx val="1"/>
          <c:order val="1"/>
          <c:tx>
            <c:strRef>
              <c:f>セグメント別data!$B$55</c:f>
              <c:strCache>
                <c:ptCount val="1"/>
                <c:pt idx="0">
                  <c:v>iPhone</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dLbls>
            <c:dLbl>
              <c:idx val="7"/>
              <c:layout>
                <c:manualLayout>
                  <c:x val="-4.1644530261882688E-2"/>
                  <c:y val="4.335430518510955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7A4-4294-A7EA-CC2C496ED7F3}"/>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2">
                        <a:lumMod val="7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セグメント別data!$C$53:$U$53</c:f>
              <c:strCache>
                <c:ptCount val="19"/>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strCache>
            </c:strRef>
          </c:cat>
          <c:val>
            <c:numRef>
              <c:f>セグメント別data!$C$55:$U$55</c:f>
              <c:numCache>
                <c:formatCode>#,##0_);\(#,##0\)</c:formatCode>
                <c:ptCount val="19"/>
                <c:pt idx="7" formatCode="0%">
                  <c:v>2.3123023139670386E-2</c:v>
                </c:pt>
                <c:pt idx="8" formatCode="0%">
                  <c:v>0.15264539845083366</c:v>
                </c:pt>
                <c:pt idx="9" formatCode="0%">
                  <c:v>0.24315321549631125</c:v>
                </c:pt>
                <c:pt idx="10" formatCode="0%">
                  <c:v>0.35890002782240332</c:v>
                </c:pt>
                <c:pt idx="11" formatCode="0%">
                  <c:v>0.44069811389766045</c:v>
                </c:pt>
                <c:pt idx="12" formatCode="0%">
                  <c:v>0.52833584728683147</c:v>
                </c:pt>
                <c:pt idx="13" formatCode="0%">
                  <c:v>0.56913374493390401</c:v>
                </c:pt>
                <c:pt idx="14" formatCode="0%">
                  <c:v>0.62562712816891519</c:v>
                </c:pt>
                <c:pt idx="15" formatCode="0%">
                  <c:v>0.75398567147436424</c:v>
                </c:pt>
                <c:pt idx="16" formatCode="0%">
                  <c:v>0.76781249320548772</c:v>
                </c:pt>
                <c:pt idx="17" formatCode="0%">
                  <c:v>0.77479267943951968</c:v>
                </c:pt>
                <c:pt idx="18" formatCode="0%">
                  <c:v>0.77906435845505351</c:v>
                </c:pt>
              </c:numCache>
            </c:numRef>
          </c:val>
          <c:smooth val="0"/>
          <c:extLst>
            <c:ext xmlns:c16="http://schemas.microsoft.com/office/drawing/2014/chart" uri="{C3380CC4-5D6E-409C-BE32-E72D297353CC}">
              <c16:uniqueId val="{00000001-57A4-4294-A7EA-CC2C496ED7F3}"/>
            </c:ext>
          </c:extLst>
        </c:ser>
        <c:ser>
          <c:idx val="2"/>
          <c:order val="2"/>
          <c:tx>
            <c:strRef>
              <c:f>セグメント別data!$B$56</c:f>
              <c:strCache>
                <c:ptCount val="1"/>
                <c:pt idx="0">
                  <c:v>iPad</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dLbls>
            <c:dLbl>
              <c:idx val="10"/>
              <c:layout>
                <c:manualLayout>
                  <c:x val="-2.2007812630460477E-2"/>
                  <c:y val="3.02673592057070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7A4-4294-A7EA-CC2C496ED7F3}"/>
                </c:ext>
              </c:extLst>
            </c:dLbl>
            <c:dLbl>
              <c:idx val="11"/>
              <c:layout>
                <c:manualLayout>
                  <c:x val="-2.3028921947294431E-2"/>
                  <c:y val="2.05428859480084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A4-4294-A7EA-CC2C496ED7F3}"/>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セグメント別data!$C$53:$U$53</c:f>
              <c:strCache>
                <c:ptCount val="19"/>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strCache>
            </c:strRef>
          </c:cat>
          <c:val>
            <c:numRef>
              <c:f>セグメント別data!$C$56:$U$56</c:f>
              <c:numCache>
                <c:formatCode>#,##0_);\(#,##0\)</c:formatCode>
                <c:ptCount val="19"/>
                <c:pt idx="10" formatCode="0%">
                  <c:v>6.6935317399772029E-2</c:v>
                </c:pt>
                <c:pt idx="11" formatCode="0%">
                  <c:v>0.19747381768083788</c:v>
                </c:pt>
                <c:pt idx="12" formatCode="0%">
                  <c:v>0.24636744282340214</c:v>
                </c:pt>
                <c:pt idx="13" formatCode="0%">
                  <c:v>0.26905420249232986</c:v>
                </c:pt>
                <c:pt idx="14" formatCode="0%">
                  <c:v>0.25132080494234299</c:v>
                </c:pt>
                <c:pt idx="15" formatCode="0%">
                  <c:v>0.17888156628981189</c:v>
                </c:pt>
                <c:pt idx="16" formatCode="0%">
                  <c:v>0.16520629950934559</c:v>
                </c:pt>
                <c:pt idx="17" formatCode="0%">
                  <c:v>0.15639476694309412</c:v>
                </c:pt>
                <c:pt idx="18" formatCode="0%">
                  <c:v>0.15577923611458996</c:v>
                </c:pt>
              </c:numCache>
            </c:numRef>
          </c:val>
          <c:smooth val="0"/>
          <c:extLst>
            <c:ext xmlns:c16="http://schemas.microsoft.com/office/drawing/2014/chart" uri="{C3380CC4-5D6E-409C-BE32-E72D297353CC}">
              <c16:uniqueId val="{00000002-57A4-4294-A7EA-CC2C496ED7F3}"/>
            </c:ext>
          </c:extLst>
        </c:ser>
        <c:ser>
          <c:idx val="3"/>
          <c:order val="3"/>
          <c:tx>
            <c:strRef>
              <c:f>セグメント別data!$B$57</c:f>
              <c:strCache>
                <c:ptCount val="1"/>
                <c:pt idx="0">
                  <c:v>iPod</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4">
                        <a:lumMod val="50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セグメント別data!$C$53:$U$53</c:f>
              <c:strCache>
                <c:ptCount val="19"/>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strCache>
            </c:strRef>
          </c:cat>
          <c:val>
            <c:numRef>
              <c:f>セグメント別data!$C$57:$U$57</c:f>
              <c:numCache>
                <c:formatCode>#,##0_);\(#,##0\)</c:formatCode>
                <c:ptCount val="19"/>
                <c:pt idx="2" formatCode="0%">
                  <c:v>0.10941987363584146</c:v>
                </c:pt>
                <c:pt idx="3" formatCode="0%">
                  <c:v>0.23766135155656795</c:v>
                </c:pt>
                <c:pt idx="4" formatCode="0%">
                  <c:v>0.57305995328315595</c:v>
                </c:pt>
                <c:pt idx="5" formatCode="0%">
                  <c:v>0.83226665680145018</c:v>
                </c:pt>
                <c:pt idx="6" formatCode="0%">
                  <c:v>0.88139649311146906</c:v>
                </c:pt>
                <c:pt idx="7" formatCode="0%">
                  <c:v>0.85949725320459469</c:v>
                </c:pt>
                <c:pt idx="8" formatCode="0%">
                  <c:v>0.71981094919259558</c:v>
                </c:pt>
                <c:pt idx="9" formatCode="0%">
                  <c:v>0.63491244326112195</c:v>
                </c:pt>
                <c:pt idx="10" formatCode="0%">
                  <c:v>0.45154863086850772</c:v>
                </c:pt>
                <c:pt idx="11" formatCode="0%">
                  <c:v>0.25981151168603167</c:v>
                </c:pt>
                <c:pt idx="12" formatCode="0%">
                  <c:v>0.14857676430946556</c:v>
                </c:pt>
                <c:pt idx="13" formatCode="0%">
                  <c:v>9.9916669823112758E-2</c:v>
                </c:pt>
                <c:pt idx="14" formatCode="0%">
                  <c:v>5.3153849282199357E-2</c:v>
                </c:pt>
              </c:numCache>
            </c:numRef>
          </c:val>
          <c:smooth val="0"/>
          <c:extLst>
            <c:ext xmlns:c16="http://schemas.microsoft.com/office/drawing/2014/chart" uri="{C3380CC4-5D6E-409C-BE32-E72D297353CC}">
              <c16:uniqueId val="{00000003-57A4-4294-A7EA-CC2C496ED7F3}"/>
            </c:ext>
          </c:extLst>
        </c:ser>
        <c:dLbls>
          <c:showLegendKey val="0"/>
          <c:showVal val="0"/>
          <c:showCatName val="0"/>
          <c:showSerName val="0"/>
          <c:showPercent val="0"/>
          <c:showBubbleSize val="0"/>
        </c:dLbls>
        <c:marker val="1"/>
        <c:smooth val="0"/>
        <c:axId val="623505888"/>
        <c:axId val="623503920"/>
      </c:lineChart>
      <c:catAx>
        <c:axId val="623505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623503920"/>
        <c:crosses val="autoZero"/>
        <c:auto val="1"/>
        <c:lblAlgn val="ctr"/>
        <c:lblOffset val="100"/>
        <c:noMultiLvlLbl val="0"/>
      </c:catAx>
      <c:valAx>
        <c:axId val="62350392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623505888"/>
        <c:crosses val="autoZero"/>
        <c:crossBetween val="between"/>
      </c:valAx>
      <c:spPr>
        <a:noFill/>
        <a:ln>
          <a:noFill/>
        </a:ln>
        <a:effectLst/>
      </c:spPr>
    </c:plotArea>
    <c:legend>
      <c:legendPos val="b"/>
      <c:layout>
        <c:manualLayout>
          <c:xMode val="edge"/>
          <c:yMode val="edge"/>
          <c:x val="0.5009952878062478"/>
          <c:y val="6.6855370793399677E-2"/>
          <c:w val="0.39899026872255217"/>
          <c:h val="5.470054492783216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43107744114054E-2"/>
          <c:y val="4.2430099675806097E-2"/>
          <c:w val="0.89303970375156227"/>
          <c:h val="0.88416400216647439"/>
        </c:manualLayout>
      </c:layout>
      <c:lineChart>
        <c:grouping val="standard"/>
        <c:varyColors val="0"/>
        <c:ser>
          <c:idx val="0"/>
          <c:order val="0"/>
          <c:tx>
            <c:strRef>
              <c:f>セグメント別data!$B$4</c:f>
              <c:strCache>
                <c:ptCount val="1"/>
                <c:pt idx="0">
                  <c:v>iPhone</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dLbls>
            <c:dLbl>
              <c:idx val="7"/>
              <c:layout>
                <c:manualLayout>
                  <c:x val="-3.0391778244625623E-2"/>
                  <c:y val="-1.07545605173892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12E-45A1-8AA8-B7065C61342A}"/>
                </c:ext>
              </c:extLst>
            </c:dLbl>
            <c:dLbl>
              <c:idx val="8"/>
              <c:layout>
                <c:manualLayout>
                  <c:x val="-3.9670391785052744E-2"/>
                  <c:y val="-1.54200283471831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12E-45A1-8AA8-B7065C61342A}"/>
                </c:ext>
              </c:extLst>
            </c:dLbl>
            <c:dLbl>
              <c:idx val="9"/>
              <c:delete val="1"/>
              <c:extLst>
                <c:ext xmlns:c15="http://schemas.microsoft.com/office/drawing/2012/chart" uri="{CE6537A1-D6FC-4f65-9D91-7224C49458BB}"/>
                <c:ext xmlns:c16="http://schemas.microsoft.com/office/drawing/2014/chart" uri="{C3380CC4-5D6E-409C-BE32-E72D297353CC}">
                  <c16:uniqueId val="{00000019-312E-45A1-8AA8-B7065C61342A}"/>
                </c:ext>
              </c:extLst>
            </c:dLbl>
            <c:dLbl>
              <c:idx val="10"/>
              <c:layout>
                <c:manualLayout>
                  <c:x val="-5.5925453833387317E-2"/>
                  <c:y val="-2.37085699668317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12E-45A1-8AA8-B7065C61342A}"/>
                </c:ext>
              </c:extLst>
            </c:dLbl>
            <c:dLbl>
              <c:idx val="1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12E-45A1-8AA8-B7065C61342A}"/>
                </c:ext>
              </c:extLst>
            </c:dLbl>
            <c:dLbl>
              <c:idx val="1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12E-45A1-8AA8-B7065C61342A}"/>
                </c:ext>
              </c:extLst>
            </c:dLbl>
            <c:dLbl>
              <c:idx val="1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12E-45A1-8AA8-B7065C61342A}"/>
                </c:ext>
              </c:extLst>
            </c:dLbl>
            <c:dLbl>
              <c:idx val="14"/>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12E-45A1-8AA8-B7065C61342A}"/>
                </c:ext>
              </c:extLst>
            </c:dLbl>
            <c:dLbl>
              <c:idx val="16"/>
              <c:layout>
                <c:manualLayout>
                  <c:x val="-4.191843228109917E-2"/>
                  <c:y val="2.55558790525450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12E-45A1-8AA8-B7065C61342A}"/>
                </c:ext>
              </c:extLst>
            </c:dLbl>
            <c:dLbl>
              <c:idx val="17"/>
              <c:layout>
                <c:manualLayout>
                  <c:x val="-2.8948967880832226E-2"/>
                  <c:y val="1.73451375493155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12E-45A1-8AA8-B7065C61342A}"/>
                </c:ext>
              </c:extLst>
            </c:dLbl>
            <c:dLbl>
              <c:idx val="19"/>
              <c:layout>
                <c:manualLayout>
                  <c:x val="-7.274473864401697E-3"/>
                  <c:y val="2.55558790525450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12E-45A1-8AA8-B7065C61342A}"/>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2">
                        <a:lumMod val="7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セグメント別data!$C$3:$V$3</c:f>
              <c:strCache>
                <c:ptCount val="20"/>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pt idx="19">
                  <c:v>FY2019</c:v>
                </c:pt>
              </c:strCache>
            </c:strRef>
          </c:cat>
          <c:val>
            <c:numRef>
              <c:f>セグメント別data!$C$4:$V$4</c:f>
              <c:numCache>
                <c:formatCode>#,##0_);\(#,##0\)</c:formatCode>
                <c:ptCount val="20"/>
                <c:pt idx="7">
                  <c:v>123</c:v>
                </c:pt>
                <c:pt idx="8">
                  <c:v>1844</c:v>
                </c:pt>
                <c:pt idx="9">
                  <c:v>13033</c:v>
                </c:pt>
                <c:pt idx="10">
                  <c:v>25179</c:v>
                </c:pt>
                <c:pt idx="11">
                  <c:v>47057</c:v>
                </c:pt>
                <c:pt idx="12">
                  <c:v>78692</c:v>
                </c:pt>
                <c:pt idx="13">
                  <c:v>91279</c:v>
                </c:pt>
                <c:pt idx="14">
                  <c:v>101991</c:v>
                </c:pt>
                <c:pt idx="15">
                  <c:v>155041</c:v>
                </c:pt>
                <c:pt idx="16">
                  <c:v>136700</c:v>
                </c:pt>
                <c:pt idx="17">
                  <c:v>141319</c:v>
                </c:pt>
                <c:pt idx="18">
                  <c:v>166699</c:v>
                </c:pt>
                <c:pt idx="19">
                  <c:v>142381</c:v>
                </c:pt>
              </c:numCache>
            </c:numRef>
          </c:val>
          <c:smooth val="0"/>
          <c:extLst>
            <c:ext xmlns:c16="http://schemas.microsoft.com/office/drawing/2014/chart" uri="{C3380CC4-5D6E-409C-BE32-E72D297353CC}">
              <c16:uniqueId val="{00000000-312E-45A1-8AA8-B7065C61342A}"/>
            </c:ext>
          </c:extLst>
        </c:ser>
        <c:ser>
          <c:idx val="1"/>
          <c:order val="1"/>
          <c:tx>
            <c:strRef>
              <c:f>セグメント別data!$B$5</c:f>
              <c:strCache>
                <c:ptCount val="1"/>
                <c:pt idx="0">
                  <c:v>iPad</c:v>
                </c:pt>
              </c:strCache>
            </c:strRef>
          </c:tx>
          <c:spPr>
            <a:ln w="28575" cap="rnd">
              <a:solidFill>
                <a:schemeClr val="bg1">
                  <a:lumMod val="65000"/>
                </a:schemeClr>
              </a:solidFill>
              <a:round/>
            </a:ln>
            <a:effectLst/>
          </c:spPr>
          <c:marker>
            <c:symbol val="square"/>
            <c:size val="5"/>
            <c:spPr>
              <a:solidFill>
                <a:schemeClr val="bg1">
                  <a:lumMod val="75000"/>
                </a:schemeClr>
              </a:solidFill>
              <a:ln w="9525">
                <a:solidFill>
                  <a:schemeClr val="bg1">
                    <a:lumMod val="65000"/>
                  </a:schemeClr>
                </a:solidFill>
              </a:ln>
              <a:effectLst/>
            </c:spPr>
          </c:marker>
          <c:dLbls>
            <c:dLbl>
              <c:idx val="10"/>
              <c:layout>
                <c:manualLayout>
                  <c:x val="-4.2091358473102573E-2"/>
                  <c:y val="1.29387062759158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12E-45A1-8AA8-B7065C61342A}"/>
                </c:ext>
              </c:extLst>
            </c:dLbl>
            <c:dLbl>
              <c:idx val="11"/>
              <c:delete val="1"/>
              <c:extLst>
                <c:ext xmlns:c15="http://schemas.microsoft.com/office/drawing/2012/chart" uri="{CE6537A1-D6FC-4f65-9D91-7224C49458BB}"/>
                <c:ext xmlns:c16="http://schemas.microsoft.com/office/drawing/2014/chart" uri="{C3380CC4-5D6E-409C-BE32-E72D297353CC}">
                  <c16:uniqueId val="{00000012-312E-45A1-8AA8-B7065C61342A}"/>
                </c:ext>
              </c:extLst>
            </c:dLbl>
            <c:dLbl>
              <c:idx val="15"/>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12E-45A1-8AA8-B7065C61342A}"/>
                </c:ext>
              </c:extLst>
            </c:dLbl>
            <c:dLbl>
              <c:idx val="16"/>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12E-45A1-8AA8-B7065C61342A}"/>
                </c:ext>
              </c:extLst>
            </c:dLbl>
            <c:dLbl>
              <c:idx val="17"/>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12E-45A1-8AA8-B7065C61342A}"/>
                </c:ext>
              </c:extLst>
            </c:dLbl>
            <c:dLbl>
              <c:idx val="18"/>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12E-45A1-8AA8-B7065C61342A}"/>
                </c:ext>
              </c:extLst>
            </c:dLbl>
            <c:dLbl>
              <c:idx val="1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12E-45A1-8AA8-B7065C61342A}"/>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セグメント別data!$C$3:$V$3</c:f>
              <c:strCache>
                <c:ptCount val="20"/>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pt idx="19">
                  <c:v>FY2019</c:v>
                </c:pt>
              </c:strCache>
            </c:strRef>
          </c:cat>
          <c:val>
            <c:numRef>
              <c:f>セグメント別data!$C$5:$V$5</c:f>
              <c:numCache>
                <c:formatCode>#,##0_);\(#,##0\)</c:formatCode>
                <c:ptCount val="20"/>
                <c:pt idx="10">
                  <c:v>4958</c:v>
                </c:pt>
                <c:pt idx="11">
                  <c:v>20358</c:v>
                </c:pt>
                <c:pt idx="12">
                  <c:v>30945</c:v>
                </c:pt>
                <c:pt idx="13">
                  <c:v>31980</c:v>
                </c:pt>
                <c:pt idx="14">
                  <c:v>30283</c:v>
                </c:pt>
                <c:pt idx="15">
                  <c:v>23227</c:v>
                </c:pt>
                <c:pt idx="16">
                  <c:v>20628</c:v>
                </c:pt>
                <c:pt idx="17">
                  <c:v>19222</c:v>
                </c:pt>
                <c:pt idx="18">
                  <c:v>18805</c:v>
                </c:pt>
                <c:pt idx="19">
                  <c:v>21280</c:v>
                </c:pt>
              </c:numCache>
            </c:numRef>
          </c:val>
          <c:smooth val="0"/>
          <c:extLst>
            <c:ext xmlns:c16="http://schemas.microsoft.com/office/drawing/2014/chart" uri="{C3380CC4-5D6E-409C-BE32-E72D297353CC}">
              <c16:uniqueId val="{00000001-312E-45A1-8AA8-B7065C61342A}"/>
            </c:ext>
          </c:extLst>
        </c:ser>
        <c:ser>
          <c:idx val="2"/>
          <c:order val="2"/>
          <c:tx>
            <c:strRef>
              <c:f>セグメント別data!$B$6</c:f>
              <c:strCache>
                <c:ptCount val="1"/>
                <c:pt idx="0">
                  <c:v>Mac</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dLbls>
            <c:dLbl>
              <c:idx val="10"/>
              <c:layout>
                <c:manualLayout>
                  <c:x val="-3.4309679832942482E-2"/>
                  <c:y val="1.81568269223343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12E-45A1-8AA8-B7065C61342A}"/>
                </c:ext>
              </c:extLst>
            </c:dLbl>
            <c:dLbl>
              <c:idx val="12"/>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12E-45A1-8AA8-B7065C61342A}"/>
                </c:ext>
              </c:extLst>
            </c:dLbl>
            <c:dLbl>
              <c:idx val="13"/>
              <c:layout>
                <c:manualLayout>
                  <c:x val="-3.4309679832942482E-2"/>
                  <c:y val="2.0082051383725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12E-45A1-8AA8-B7065C61342A}"/>
                </c:ext>
              </c:extLst>
            </c:dLbl>
            <c:dLbl>
              <c:idx val="14"/>
              <c:layout>
                <c:manualLayout>
                  <c:x val="-3.6471257232986894E-2"/>
                  <c:y val="2.0082051383725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12E-45A1-8AA8-B7065C61342A}"/>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1">
                        <a:lumMod val="75000"/>
                      </a:schemeClr>
                    </a:solidFill>
                    <a:latin typeface="Arial" panose="020B0604020202020204" pitchFamily="34" charset="0"/>
                    <a:ea typeface="+mn-ea"/>
                    <a:cs typeface="Arial" panose="020B0604020202020204" pitchFamily="34"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セグメント別data!$C$3:$V$3</c:f>
              <c:strCache>
                <c:ptCount val="20"/>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pt idx="19">
                  <c:v>FY2019</c:v>
                </c:pt>
              </c:strCache>
            </c:strRef>
          </c:cat>
          <c:val>
            <c:numRef>
              <c:f>セグメント別data!$C$6:$V$6</c:f>
              <c:numCache>
                <c:formatCode>#,##0_);\(#,##0\)</c:formatCode>
                <c:ptCount val="20"/>
                <c:pt idx="0">
                  <c:v>6885</c:v>
                </c:pt>
                <c:pt idx="1">
                  <c:v>4403</c:v>
                </c:pt>
                <c:pt idx="2">
                  <c:v>4534</c:v>
                </c:pt>
                <c:pt idx="3">
                  <c:v>4491</c:v>
                </c:pt>
                <c:pt idx="4">
                  <c:v>4923</c:v>
                </c:pt>
                <c:pt idx="5">
                  <c:v>6275</c:v>
                </c:pt>
                <c:pt idx="6">
                  <c:v>7375</c:v>
                </c:pt>
                <c:pt idx="7">
                  <c:v>10314</c:v>
                </c:pt>
                <c:pt idx="8">
                  <c:v>14276</c:v>
                </c:pt>
                <c:pt idx="9">
                  <c:v>13859</c:v>
                </c:pt>
                <c:pt idx="10">
                  <c:v>17479</c:v>
                </c:pt>
                <c:pt idx="11">
                  <c:v>21783</c:v>
                </c:pt>
                <c:pt idx="12">
                  <c:v>23221</c:v>
                </c:pt>
                <c:pt idx="13">
                  <c:v>21483</c:v>
                </c:pt>
                <c:pt idx="14">
                  <c:v>24079</c:v>
                </c:pt>
                <c:pt idx="15">
                  <c:v>25471</c:v>
                </c:pt>
                <c:pt idx="16">
                  <c:v>22831</c:v>
                </c:pt>
                <c:pt idx="17">
                  <c:v>25850</c:v>
                </c:pt>
                <c:pt idx="18">
                  <c:v>25484</c:v>
                </c:pt>
                <c:pt idx="19">
                  <c:v>25740</c:v>
                </c:pt>
              </c:numCache>
            </c:numRef>
          </c:val>
          <c:smooth val="0"/>
          <c:extLst>
            <c:ext xmlns:c16="http://schemas.microsoft.com/office/drawing/2014/chart" uri="{C3380CC4-5D6E-409C-BE32-E72D297353CC}">
              <c16:uniqueId val="{00000002-312E-45A1-8AA8-B7065C61342A}"/>
            </c:ext>
          </c:extLst>
        </c:ser>
        <c:ser>
          <c:idx val="3"/>
          <c:order val="3"/>
          <c:tx>
            <c:strRef>
              <c:f>セグメント別data!$B$7</c:f>
              <c:strCache>
                <c:ptCount val="1"/>
                <c:pt idx="0">
                  <c:v>iPod</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strRef>
              <c:f>セグメント別data!$C$3:$V$3</c:f>
              <c:strCache>
                <c:ptCount val="20"/>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pt idx="19">
                  <c:v>FY2019</c:v>
                </c:pt>
              </c:strCache>
            </c:strRef>
          </c:cat>
          <c:val>
            <c:numRef>
              <c:f>セグメント別data!$C$7:$V$7</c:f>
              <c:numCache>
                <c:formatCode>_(* #,##0.00_);_(* \(#,##0.00\);_(* "-"??_);_(@_)</c:formatCode>
                <c:ptCount val="20"/>
                <c:pt idx="1">
                  <c:v>0</c:v>
                </c:pt>
                <c:pt idx="2" formatCode="#,##0_);\(#,##0\)">
                  <c:v>143</c:v>
                </c:pt>
                <c:pt idx="3" formatCode="#,##0_);\(#,##0\)">
                  <c:v>345</c:v>
                </c:pt>
                <c:pt idx="4" formatCode="#,##0_);\(#,##0\)">
                  <c:v>1306</c:v>
                </c:pt>
                <c:pt idx="5" formatCode="#,##0_);\(#,##0\)">
                  <c:v>4540</c:v>
                </c:pt>
                <c:pt idx="6" formatCode="#,##0_);\(#,##0\)">
                  <c:v>7676</c:v>
                </c:pt>
                <c:pt idx="7" formatCode="#,##0_);\(#,##0\)">
                  <c:v>8305</c:v>
                </c:pt>
                <c:pt idx="8" formatCode="#,##0_);\(#,##0\)">
                  <c:v>9153</c:v>
                </c:pt>
                <c:pt idx="9" formatCode="#,##0_);\(#,##0\)">
                  <c:v>8091</c:v>
                </c:pt>
                <c:pt idx="10" formatCode="#,##0_);\(#,##0\)">
                  <c:v>8274</c:v>
                </c:pt>
                <c:pt idx="11" formatCode="#,##0_);\(#,##0\)">
                  <c:v>7453</c:v>
                </c:pt>
                <c:pt idx="12" formatCode="#,##0_);\(#,##0\)">
                  <c:v>5615</c:v>
                </c:pt>
                <c:pt idx="13" formatCode="#,##0_);\(#,##0\)">
                  <c:v>4411</c:v>
                </c:pt>
                <c:pt idx="14" formatCode="#,##0_);\(#,##0\)">
                  <c:v>2286</c:v>
                </c:pt>
              </c:numCache>
            </c:numRef>
          </c:val>
          <c:smooth val="0"/>
          <c:extLst>
            <c:ext xmlns:c16="http://schemas.microsoft.com/office/drawing/2014/chart" uri="{C3380CC4-5D6E-409C-BE32-E72D297353CC}">
              <c16:uniqueId val="{00000003-312E-45A1-8AA8-B7065C61342A}"/>
            </c:ext>
          </c:extLst>
        </c:ser>
        <c:dLbls>
          <c:showLegendKey val="0"/>
          <c:showVal val="0"/>
          <c:showCatName val="0"/>
          <c:showSerName val="0"/>
          <c:showPercent val="0"/>
          <c:showBubbleSize val="0"/>
        </c:dLbls>
        <c:marker val="1"/>
        <c:smooth val="0"/>
        <c:axId val="629530928"/>
        <c:axId val="629531256"/>
      </c:lineChart>
      <c:catAx>
        <c:axId val="629530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629531256"/>
        <c:crosses val="autoZero"/>
        <c:auto val="1"/>
        <c:lblAlgn val="ctr"/>
        <c:lblOffset val="100"/>
        <c:noMultiLvlLbl val="0"/>
      </c:catAx>
      <c:valAx>
        <c:axId val="629531256"/>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629530928"/>
        <c:crosses val="autoZero"/>
        <c:crossBetween val="between"/>
      </c:valAx>
      <c:spPr>
        <a:noFill/>
        <a:ln>
          <a:noFill/>
        </a:ln>
        <a:effectLst/>
      </c:spPr>
    </c:plotArea>
    <c:legend>
      <c:legendPos val="b"/>
      <c:layout>
        <c:manualLayout>
          <c:xMode val="edge"/>
          <c:yMode val="edge"/>
          <c:x val="0.17019588863592516"/>
          <c:y val="0.37174477307945331"/>
          <c:w val="0.43877059689662162"/>
          <c:h val="3.122852996672040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セグメント別data!$B$17</c:f>
              <c:strCache>
                <c:ptCount val="1"/>
                <c:pt idx="0">
                  <c:v>iPhone</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セグメント別data!$C$16:$V$16</c:f>
              <c:strCache>
                <c:ptCount val="20"/>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pt idx="19">
                  <c:v>FY2019</c:v>
                </c:pt>
              </c:strCache>
            </c:strRef>
          </c:cat>
          <c:val>
            <c:numRef>
              <c:f>セグメント別data!$C$17:$V$17</c:f>
              <c:numCache>
                <c:formatCode>#,##0_);\(#,##0\)</c:formatCode>
                <c:ptCount val="20"/>
                <c:pt idx="7" formatCode="0%">
                  <c:v>6.5628001280546369E-3</c:v>
                </c:pt>
                <c:pt idx="8" formatCode="0%">
                  <c:v>7.2963241403869741E-2</c:v>
                </c:pt>
                <c:pt idx="9" formatCode="0%">
                  <c:v>0.3725523825858274</c:v>
                </c:pt>
                <c:pt idx="10" formatCode="0%">
                  <c:v>0.45050993022007513</c:v>
                </c:pt>
                <c:pt idx="11" formatCode="0%">
                  <c:v>0.48687545912613422</c:v>
                </c:pt>
                <c:pt idx="12" formatCode="0%">
                  <c:v>0.56828406981866497</c:v>
                </c:pt>
                <c:pt idx="13" formatCode="0%">
                  <c:v>0.61198232687240617</c:v>
                </c:pt>
                <c:pt idx="14" formatCode="0%">
                  <c:v>0.64291252466291393</c:v>
                </c:pt>
                <c:pt idx="15" formatCode="0%">
                  <c:v>0.76097850681509183</c:v>
                </c:pt>
                <c:pt idx="16" formatCode="0%">
                  <c:v>0.7587741939064937</c:v>
                </c:pt>
                <c:pt idx="17" formatCode="0%">
                  <c:v>0.75818574931193028</c:v>
                </c:pt>
                <c:pt idx="18" formatCode="0%">
                  <c:v>0.79008758791969214</c:v>
                </c:pt>
                <c:pt idx="19" formatCode="0%">
                  <c:v>0.75174365499654172</c:v>
                </c:pt>
              </c:numCache>
            </c:numRef>
          </c:val>
          <c:extLst>
            <c:ext xmlns:c16="http://schemas.microsoft.com/office/drawing/2014/chart" uri="{C3380CC4-5D6E-409C-BE32-E72D297353CC}">
              <c16:uniqueId val="{00000000-1D15-49B5-BBE9-57F675FAE452}"/>
            </c:ext>
          </c:extLst>
        </c:ser>
        <c:ser>
          <c:idx val="1"/>
          <c:order val="1"/>
          <c:tx>
            <c:strRef>
              <c:f>セグメント別data!$B$18</c:f>
              <c:strCache>
                <c:ptCount val="1"/>
                <c:pt idx="0">
                  <c:v>iPad</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セグメント別data!$C$16:$V$16</c:f>
              <c:strCache>
                <c:ptCount val="20"/>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pt idx="19">
                  <c:v>FY2019</c:v>
                </c:pt>
              </c:strCache>
            </c:strRef>
          </c:cat>
          <c:val>
            <c:numRef>
              <c:f>セグメント別data!$C$18:$V$18</c:f>
              <c:numCache>
                <c:formatCode>#,##0_);\(#,##0\)</c:formatCode>
                <c:ptCount val="20"/>
                <c:pt idx="10" formatCode="0%">
                  <c:v>8.8709966004651988E-2</c:v>
                </c:pt>
                <c:pt idx="11" formatCode="0%">
                  <c:v>0.2106341372567278</c:v>
                </c:pt>
                <c:pt idx="12" formatCode="0%">
                  <c:v>0.22347316805442216</c:v>
                </c:pt>
                <c:pt idx="13" formatCode="0%">
                  <c:v>0.21441070578533453</c:v>
                </c:pt>
                <c:pt idx="14" formatCode="0%">
                  <c:v>0.19089252957973765</c:v>
                </c:pt>
                <c:pt idx="15" formatCode="0%">
                  <c:v>0.11400370081329544</c:v>
                </c:pt>
                <c:pt idx="16" formatCode="0%">
                  <c:v>0.11449885934091553</c:v>
                </c:pt>
                <c:pt idx="17" formatCode="0%">
                  <c:v>0.10312729691884265</c:v>
                </c:pt>
                <c:pt idx="18" formatCode="0%">
                  <c:v>8.9128291656397518E-2</c:v>
                </c:pt>
                <c:pt idx="19" formatCode="0%">
                  <c:v>0.1123542114349977</c:v>
                </c:pt>
              </c:numCache>
            </c:numRef>
          </c:val>
          <c:extLst>
            <c:ext xmlns:c16="http://schemas.microsoft.com/office/drawing/2014/chart" uri="{C3380CC4-5D6E-409C-BE32-E72D297353CC}">
              <c16:uniqueId val="{00000001-1D15-49B5-BBE9-57F675FAE452}"/>
            </c:ext>
          </c:extLst>
        </c:ser>
        <c:ser>
          <c:idx val="2"/>
          <c:order val="2"/>
          <c:tx>
            <c:strRef>
              <c:f>セグメント別data!$B$19</c:f>
              <c:strCache>
                <c:ptCount val="1"/>
                <c:pt idx="0">
                  <c:v>Mac</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セグメント別data!$C$16:$V$16</c:f>
              <c:strCache>
                <c:ptCount val="20"/>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pt idx="19">
                  <c:v>FY2019</c:v>
                </c:pt>
              </c:strCache>
            </c:strRef>
          </c:cat>
          <c:val>
            <c:numRef>
              <c:f>セグメント別data!$C$19:$V$19</c:f>
              <c:numCache>
                <c:formatCode>0%</c:formatCode>
                <c:ptCount val="20"/>
                <c:pt idx="0">
                  <c:v>1</c:v>
                </c:pt>
                <c:pt idx="1">
                  <c:v>1</c:v>
                </c:pt>
                <c:pt idx="2">
                  <c:v>0.96942484498610215</c:v>
                </c:pt>
                <c:pt idx="3">
                  <c:v>0.92866004962779158</c:v>
                </c:pt>
                <c:pt idx="4">
                  <c:v>0.79033552737196977</c:v>
                </c:pt>
                <c:pt idx="5">
                  <c:v>0.58021266759130841</c:v>
                </c:pt>
                <c:pt idx="6">
                  <c:v>0.49000066440768053</c:v>
                </c:pt>
                <c:pt idx="7">
                  <c:v>0.55031480098175223</c:v>
                </c:pt>
                <c:pt idx="8">
                  <c:v>0.5648716021050133</c:v>
                </c:pt>
                <c:pt idx="9">
                  <c:v>0.39616385101334933</c:v>
                </c:pt>
                <c:pt idx="10">
                  <c:v>0.31273930935766686</c:v>
                </c:pt>
                <c:pt idx="11">
                  <c:v>0.22537790607443275</c:v>
                </c:pt>
                <c:pt idx="12">
                  <c:v>0.16769334094011107</c:v>
                </c:pt>
                <c:pt idx="13">
                  <c:v>0.14403330807962295</c:v>
                </c:pt>
                <c:pt idx="14">
                  <c:v>0.15178487005087021</c:v>
                </c:pt>
                <c:pt idx="15">
                  <c:v>0.1250177923716127</c:v>
                </c:pt>
                <c:pt idx="16">
                  <c:v>0.12672694675259077</c:v>
                </c:pt>
                <c:pt idx="17">
                  <c:v>0.13868695376922704</c:v>
                </c:pt>
                <c:pt idx="18">
                  <c:v>0.12078412042391036</c:v>
                </c:pt>
                <c:pt idx="19">
                  <c:v>0.13590213356846056</c:v>
                </c:pt>
              </c:numCache>
            </c:numRef>
          </c:val>
          <c:extLst>
            <c:ext xmlns:c16="http://schemas.microsoft.com/office/drawing/2014/chart" uri="{C3380CC4-5D6E-409C-BE32-E72D297353CC}">
              <c16:uniqueId val="{00000002-1D15-49B5-BBE9-57F675FAE452}"/>
            </c:ext>
          </c:extLst>
        </c:ser>
        <c:ser>
          <c:idx val="3"/>
          <c:order val="3"/>
          <c:tx>
            <c:strRef>
              <c:f>セグメント別data!$B$20</c:f>
              <c:strCache>
                <c:ptCount val="1"/>
                <c:pt idx="0">
                  <c:v>iPod</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セグメント別data!$C$16:$V$16</c:f>
              <c:strCache>
                <c:ptCount val="20"/>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pt idx="19">
                  <c:v>FY2019</c:v>
                </c:pt>
              </c:strCache>
            </c:strRef>
          </c:cat>
          <c:val>
            <c:numRef>
              <c:f>セグメント別data!$C$20:$V$20</c:f>
              <c:numCache>
                <c:formatCode>_(* #,##0.00_);_(* \(#,##0.00\);_(* "-"??_);_(@_)</c:formatCode>
                <c:ptCount val="20"/>
                <c:pt idx="1">
                  <c:v>0</c:v>
                </c:pt>
                <c:pt idx="2" formatCode="0%">
                  <c:v>3.0575155013897799E-2</c:v>
                </c:pt>
                <c:pt idx="3" formatCode="0%">
                  <c:v>7.133995037220843E-2</c:v>
                </c:pt>
                <c:pt idx="4" formatCode="0%">
                  <c:v>0.20966447262803017</c:v>
                </c:pt>
                <c:pt idx="5" formatCode="0%">
                  <c:v>0.41978733240869165</c:v>
                </c:pt>
                <c:pt idx="6" formatCode="0%">
                  <c:v>0.50999933559231947</c:v>
                </c:pt>
                <c:pt idx="7" formatCode="0%">
                  <c:v>0.44312239889019317</c:v>
                </c:pt>
                <c:pt idx="8" formatCode="0%">
                  <c:v>0.36216515649111702</c:v>
                </c:pt>
                <c:pt idx="9" formatCode="0%">
                  <c:v>0.23128376640082327</c:v>
                </c:pt>
                <c:pt idx="10" formatCode="0%">
                  <c:v>0.14804079441760601</c:v>
                </c:pt>
                <c:pt idx="11" formatCode="0%">
                  <c:v>7.7112497542705202E-2</c:v>
                </c:pt>
                <c:pt idx="12" formatCode="0%">
                  <c:v>4.0549421186801757E-2</c:v>
                </c:pt>
                <c:pt idx="13" formatCode="0%">
                  <c:v>2.9573659262636352E-2</c:v>
                </c:pt>
                <c:pt idx="14" formatCode="0%">
                  <c:v>1.441007570647823E-2</c:v>
                </c:pt>
              </c:numCache>
            </c:numRef>
          </c:val>
          <c:extLst>
            <c:ext xmlns:c16="http://schemas.microsoft.com/office/drawing/2014/chart" uri="{C3380CC4-5D6E-409C-BE32-E72D297353CC}">
              <c16:uniqueId val="{00000003-1D15-49B5-BBE9-57F675FAE452}"/>
            </c:ext>
          </c:extLst>
        </c:ser>
        <c:dLbls>
          <c:showLegendKey val="0"/>
          <c:showVal val="0"/>
          <c:showCatName val="0"/>
          <c:showSerName val="0"/>
          <c:showPercent val="0"/>
          <c:showBubbleSize val="0"/>
        </c:dLbls>
        <c:gapWidth val="75"/>
        <c:overlap val="100"/>
        <c:axId val="659551792"/>
        <c:axId val="659557696"/>
      </c:barChart>
      <c:catAx>
        <c:axId val="65955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9557696"/>
        <c:crosses val="autoZero"/>
        <c:auto val="1"/>
        <c:lblAlgn val="ctr"/>
        <c:lblOffset val="100"/>
        <c:noMultiLvlLbl val="0"/>
      </c:catAx>
      <c:valAx>
        <c:axId val="6595576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9551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セグメント別data!$B$68</c:f>
              <c:strCache>
                <c:ptCount val="1"/>
                <c:pt idx="0">
                  <c:v>iPhone</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2">
                        <a:lumMod val="75000"/>
                      </a:schemeClr>
                    </a:solidFill>
                    <a:latin typeface="Arial" panose="020B0604020202020204" pitchFamily="34" charset="0"/>
                    <a:ea typeface="+mn-ea"/>
                    <a:cs typeface="Arial" panose="020B0604020202020204" pitchFamily="34"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セグメント別data!$C$67:$U$67</c:f>
              <c:strCache>
                <c:ptCount val="19"/>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strCache>
            </c:strRef>
          </c:cat>
          <c:val>
            <c:numRef>
              <c:f>セグメント別data!$C$68:$U$68</c:f>
              <c:numCache>
                <c:formatCode>#,##0_);\(#,##0\)</c:formatCode>
                <c:ptCount val="19"/>
                <c:pt idx="7" formatCode="#,##0.0_ ">
                  <c:v>0.8855291576673866</c:v>
                </c:pt>
                <c:pt idx="8" formatCode="#,##0.0_ ">
                  <c:v>1.5859637051690032</c:v>
                </c:pt>
                <c:pt idx="9" formatCode="#,##0.0_ ">
                  <c:v>6.2867203704596983</c:v>
                </c:pt>
                <c:pt idx="10" formatCode="#,##0.0_ ">
                  <c:v>6.2964815324214154</c:v>
                </c:pt>
                <c:pt idx="11" formatCode="#,##0.0_ ">
                  <c:v>6.5092055939025908</c:v>
                </c:pt>
                <c:pt idx="12" formatCode="#,##0.0_ ">
                  <c:v>6.2930441597492122</c:v>
                </c:pt>
                <c:pt idx="13" formatCode="#,##0.0_ ">
                  <c:v>6.0748584092588027</c:v>
                </c:pt>
                <c:pt idx="14" formatCode="#,##0.0_ ">
                  <c:v>6.0271600706776418</c:v>
                </c:pt>
                <c:pt idx="15" formatCode="#,##0.0_ ">
                  <c:v>6.7054035585464797</c:v>
                </c:pt>
                <c:pt idx="16" formatCode="#,##0.0_ ">
                  <c:v>6.4516433520228045</c:v>
                </c:pt>
                <c:pt idx="17" formatCode="#,##0.0_ ">
                  <c:v>6.5197272509180833</c:v>
                </c:pt>
                <c:pt idx="18" formatCode="#,##0.0_ ">
                  <c:v>7.6565069216707542</c:v>
                </c:pt>
              </c:numCache>
            </c:numRef>
          </c:val>
          <c:smooth val="0"/>
          <c:extLst>
            <c:ext xmlns:c16="http://schemas.microsoft.com/office/drawing/2014/chart" uri="{C3380CC4-5D6E-409C-BE32-E72D297353CC}">
              <c16:uniqueId val="{00000000-98E0-4D19-940D-22DAE621449F}"/>
            </c:ext>
          </c:extLst>
        </c:ser>
        <c:ser>
          <c:idx val="1"/>
          <c:order val="1"/>
          <c:tx>
            <c:strRef>
              <c:f>セグメント別data!$B$69</c:f>
              <c:strCache>
                <c:ptCount val="1"/>
                <c:pt idx="0">
                  <c:v>iPad</c:v>
                </c:pt>
              </c:strCache>
            </c:strRef>
          </c:tx>
          <c:spPr>
            <a:ln w="28575" cap="rnd">
              <a:solidFill>
                <a:schemeClr val="bg1">
                  <a:lumMod val="65000"/>
                </a:schemeClr>
              </a:solidFill>
              <a:round/>
            </a:ln>
            <a:effectLst/>
          </c:spPr>
          <c:marker>
            <c:symbol val="square"/>
            <c:size val="5"/>
            <c:spPr>
              <a:solidFill>
                <a:schemeClr val="bg1">
                  <a:lumMod val="75000"/>
                </a:schemeClr>
              </a:solidFill>
              <a:ln w="9525">
                <a:solidFill>
                  <a:schemeClr val="bg1">
                    <a:lumMod val="6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lumMod val="6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セグメント別data!$C$67:$U$67</c:f>
              <c:strCache>
                <c:ptCount val="19"/>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strCache>
            </c:strRef>
          </c:cat>
          <c:val>
            <c:numRef>
              <c:f>セグメント別data!$C$69:$U$69</c:f>
              <c:numCache>
                <c:formatCode>#,##0_);\(#,##0\)</c:formatCode>
                <c:ptCount val="19"/>
                <c:pt idx="10" formatCode="#,##0.0_ ">
                  <c:v>6.647894877983374</c:v>
                </c:pt>
                <c:pt idx="11" formatCode="#,##0.0_ ">
                  <c:v>6.2844971290979812</c:v>
                </c:pt>
                <c:pt idx="12" formatCode="#,##0.0_ ">
                  <c:v>5.3069799348310749</c:v>
                </c:pt>
                <c:pt idx="13" formatCode="#,##0.0_ ">
                  <c:v>4.5021328115101431</c:v>
                </c:pt>
                <c:pt idx="14" formatCode="#,##0.0_ ">
                  <c:v>4.4548891536843342</c:v>
                </c:pt>
                <c:pt idx="15" formatCode="#,##0.0_ ">
                  <c:v>4.2341767536823678</c:v>
                </c:pt>
                <c:pt idx="16" formatCode="#,##0.0_ ">
                  <c:v>4.5246764641368724</c:v>
                </c:pt>
                <c:pt idx="17" formatCode="#,##0.0_ ">
                  <c:v>4.3932987452288987</c:v>
                </c:pt>
                <c:pt idx="18" formatCode="#,##0.0_ ">
                  <c:v>4.3195130354886873</c:v>
                </c:pt>
              </c:numCache>
            </c:numRef>
          </c:val>
          <c:smooth val="0"/>
          <c:extLst>
            <c:ext xmlns:c16="http://schemas.microsoft.com/office/drawing/2014/chart" uri="{C3380CC4-5D6E-409C-BE32-E72D297353CC}">
              <c16:uniqueId val="{00000001-98E0-4D19-940D-22DAE621449F}"/>
            </c:ext>
          </c:extLst>
        </c:ser>
        <c:ser>
          <c:idx val="2"/>
          <c:order val="2"/>
          <c:tx>
            <c:strRef>
              <c:f>セグメント別data!$B$70</c:f>
              <c:strCache>
                <c:ptCount val="1"/>
                <c:pt idx="0">
                  <c:v>Mac</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セグメント別data!$C$67:$U$67</c:f>
              <c:strCache>
                <c:ptCount val="19"/>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strCache>
            </c:strRef>
          </c:cat>
          <c:val>
            <c:numRef>
              <c:f>セグメント別data!$C$70:$U$70</c:f>
              <c:numCache>
                <c:formatCode>#,##0.0_ </c:formatCode>
                <c:ptCount val="19"/>
                <c:pt idx="0">
                  <c:v>15.105309346204475</c:v>
                </c:pt>
                <c:pt idx="1">
                  <c:v>14.263038548752835</c:v>
                </c:pt>
                <c:pt idx="2">
                  <c:v>14.621089970977103</c:v>
                </c:pt>
                <c:pt idx="3">
                  <c:v>14.910358565737052</c:v>
                </c:pt>
                <c:pt idx="4">
                  <c:v>14.963525835866262</c:v>
                </c:pt>
                <c:pt idx="5">
                  <c:v>13.839876488751655</c:v>
                </c:pt>
                <c:pt idx="6">
                  <c:v>13.907222326984726</c:v>
                </c:pt>
                <c:pt idx="7">
                  <c:v>14.627712381222521</c:v>
                </c:pt>
                <c:pt idx="8">
                  <c:v>14.694801852804941</c:v>
                </c:pt>
                <c:pt idx="9">
                  <c:v>13.331088880338593</c:v>
                </c:pt>
                <c:pt idx="10">
                  <c:v>12.793880837359097</c:v>
                </c:pt>
                <c:pt idx="11">
                  <c:v>13.016432626232447</c:v>
                </c:pt>
                <c:pt idx="12">
                  <c:v>12.788302676506223</c:v>
                </c:pt>
                <c:pt idx="13">
                  <c:v>13.146686249311548</c:v>
                </c:pt>
                <c:pt idx="14">
                  <c:v>12.736168412144293</c:v>
                </c:pt>
                <c:pt idx="15">
                  <c:v>12.372370913683394</c:v>
                </c:pt>
                <c:pt idx="16">
                  <c:v>12.351763687513525</c:v>
                </c:pt>
                <c:pt idx="17">
                  <c:v>13.427873876681732</c:v>
                </c:pt>
                <c:pt idx="18">
                  <c:v>13.995277060794113</c:v>
                </c:pt>
              </c:numCache>
            </c:numRef>
          </c:val>
          <c:smooth val="0"/>
          <c:extLst>
            <c:ext xmlns:c16="http://schemas.microsoft.com/office/drawing/2014/chart" uri="{C3380CC4-5D6E-409C-BE32-E72D297353CC}">
              <c16:uniqueId val="{00000002-98E0-4D19-940D-22DAE621449F}"/>
            </c:ext>
          </c:extLst>
        </c:ser>
        <c:ser>
          <c:idx val="3"/>
          <c:order val="3"/>
          <c:tx>
            <c:strRef>
              <c:f>セグメント別data!$B$71</c:f>
              <c:strCache>
                <c:ptCount val="1"/>
                <c:pt idx="0">
                  <c:v>iPod</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セグメント別data!$C$67:$U$67</c:f>
              <c:strCache>
                <c:ptCount val="19"/>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strCache>
            </c:strRef>
          </c:cat>
          <c:val>
            <c:numRef>
              <c:f>セグメント別data!$C$71:$U$71</c:f>
              <c:numCache>
                <c:formatCode>#,##0_);\(#,##0\)</c:formatCode>
                <c:ptCount val="19"/>
                <c:pt idx="2" formatCode="#,##0.0_ ">
                  <c:v>3.7532808398950128</c:v>
                </c:pt>
                <c:pt idx="3" formatCode="#,##0.0_ ">
                  <c:v>3.6741214057507987</c:v>
                </c:pt>
                <c:pt idx="4" formatCode="#,##0.0_ ">
                  <c:v>2.9574275362318838</c:v>
                </c:pt>
                <c:pt idx="5" formatCode="#,##0.0_ ">
                  <c:v>2.0180468506912033</c:v>
                </c:pt>
                <c:pt idx="6" formatCode="#,##0.0_ ">
                  <c:v>1.9477784262478113</c:v>
                </c:pt>
                <c:pt idx="7" formatCode="#,##0.0_ ">
                  <c:v>1.6085609141971722</c:v>
                </c:pt>
                <c:pt idx="8" formatCode="#,##0.0_ ">
                  <c:v>1.6694024950755089</c:v>
                </c:pt>
                <c:pt idx="9" formatCode="#,##0.0_ ">
                  <c:v>1.4946796719131012</c:v>
                </c:pt>
                <c:pt idx="10" formatCode="#,##0.0_ ">
                  <c:v>1.644538082366036</c:v>
                </c:pt>
                <c:pt idx="11" formatCode="#,##0.0_ ">
                  <c:v>1.7487095260441108</c:v>
                </c:pt>
                <c:pt idx="12" formatCode="#,##0.0_ ">
                  <c:v>1.5967581401962179</c:v>
                </c:pt>
                <c:pt idx="13" formatCode="#,##0.0_ ">
                  <c:v>1.6721634633610067</c:v>
                </c:pt>
                <c:pt idx="14" formatCode="#,##0.0_ ">
                  <c:v>1.5900396466578564</c:v>
                </c:pt>
              </c:numCache>
            </c:numRef>
          </c:val>
          <c:smooth val="0"/>
          <c:extLst>
            <c:ext xmlns:c16="http://schemas.microsoft.com/office/drawing/2014/chart" uri="{C3380CC4-5D6E-409C-BE32-E72D297353CC}">
              <c16:uniqueId val="{00000003-98E0-4D19-940D-22DAE621449F}"/>
            </c:ext>
          </c:extLst>
        </c:ser>
        <c:dLbls>
          <c:showLegendKey val="0"/>
          <c:showVal val="0"/>
          <c:showCatName val="0"/>
          <c:showSerName val="0"/>
          <c:showPercent val="0"/>
          <c:showBubbleSize val="0"/>
        </c:dLbls>
        <c:marker val="1"/>
        <c:smooth val="0"/>
        <c:axId val="1108750568"/>
        <c:axId val="1108752536"/>
      </c:lineChart>
      <c:catAx>
        <c:axId val="1108750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08752536"/>
        <c:crosses val="autoZero"/>
        <c:auto val="1"/>
        <c:lblAlgn val="ctr"/>
        <c:lblOffset val="100"/>
        <c:noMultiLvlLbl val="0"/>
      </c:catAx>
      <c:valAx>
        <c:axId val="11087525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08750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セグメント別data!$B$17</c:f>
              <c:strCache>
                <c:ptCount val="1"/>
                <c:pt idx="0">
                  <c:v>iPhone</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C00000"/>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セグメント別data!$C$16:$V$16</c:f>
              <c:strCache>
                <c:ptCount val="20"/>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pt idx="19">
                  <c:v>FY2019</c:v>
                </c:pt>
              </c:strCache>
            </c:strRef>
          </c:cat>
          <c:val>
            <c:numRef>
              <c:f>セグメント別data!$C$17:$V$17</c:f>
              <c:numCache>
                <c:formatCode>#,##0_);\(#,##0\)</c:formatCode>
                <c:ptCount val="20"/>
                <c:pt idx="7" formatCode="0%">
                  <c:v>6.5628001280546369E-3</c:v>
                </c:pt>
                <c:pt idx="8" formatCode="0%">
                  <c:v>7.2963241403869741E-2</c:v>
                </c:pt>
                <c:pt idx="9" formatCode="0%">
                  <c:v>0.3725523825858274</c:v>
                </c:pt>
                <c:pt idx="10" formatCode="0%">
                  <c:v>0.45050993022007513</c:v>
                </c:pt>
                <c:pt idx="11" formatCode="0%">
                  <c:v>0.48687545912613422</c:v>
                </c:pt>
                <c:pt idx="12" formatCode="0%">
                  <c:v>0.56828406981866497</c:v>
                </c:pt>
                <c:pt idx="13" formatCode="0%">
                  <c:v>0.61198232687240617</c:v>
                </c:pt>
                <c:pt idx="14" formatCode="0%">
                  <c:v>0.64291252466291393</c:v>
                </c:pt>
                <c:pt idx="15" formatCode="0%">
                  <c:v>0.76097850681509183</c:v>
                </c:pt>
                <c:pt idx="16" formatCode="0%">
                  <c:v>0.7587741939064937</c:v>
                </c:pt>
                <c:pt idx="17" formatCode="0%">
                  <c:v>0.75818574931193028</c:v>
                </c:pt>
                <c:pt idx="18" formatCode="0%">
                  <c:v>0.79008758791969214</c:v>
                </c:pt>
                <c:pt idx="19" formatCode="0%">
                  <c:v>0.75174365499654172</c:v>
                </c:pt>
              </c:numCache>
            </c:numRef>
          </c:val>
          <c:smooth val="0"/>
          <c:extLst>
            <c:ext xmlns:c16="http://schemas.microsoft.com/office/drawing/2014/chart" uri="{C3380CC4-5D6E-409C-BE32-E72D297353CC}">
              <c16:uniqueId val="{00000000-01F2-49E2-A488-3B4AF03A0CC9}"/>
            </c:ext>
          </c:extLst>
        </c:ser>
        <c:ser>
          <c:idx val="1"/>
          <c:order val="1"/>
          <c:tx>
            <c:strRef>
              <c:f>セグメント別data!$B$18</c:f>
              <c:strCache>
                <c:ptCount val="1"/>
                <c:pt idx="0">
                  <c:v>iPad</c:v>
                </c:pt>
              </c:strCache>
            </c:strRef>
          </c:tx>
          <c:spPr>
            <a:ln w="28575" cap="rnd">
              <a:solidFill>
                <a:schemeClr val="accent6"/>
              </a:solidFill>
              <a:round/>
            </a:ln>
            <a:effectLst/>
          </c:spPr>
          <c:marker>
            <c:symbol val="square"/>
            <c:size val="5"/>
            <c:spPr>
              <a:solidFill>
                <a:schemeClr val="accent6"/>
              </a:solidFill>
              <a:ln w="9525">
                <a:solidFill>
                  <a:schemeClr val="accent6"/>
                </a:solidFill>
              </a:ln>
              <a:effectLst/>
            </c:spPr>
          </c:marker>
          <c:dLbls>
            <c:dLbl>
              <c:idx val="11"/>
              <c:delete val="1"/>
              <c:extLst>
                <c:ext xmlns:c15="http://schemas.microsoft.com/office/drawing/2012/chart" uri="{CE6537A1-D6FC-4f65-9D91-7224C49458BB}"/>
                <c:ext xmlns:c16="http://schemas.microsoft.com/office/drawing/2014/chart" uri="{C3380CC4-5D6E-409C-BE32-E72D297353CC}">
                  <c16:uniqueId val="{0000000B-01F2-49E2-A488-3B4AF03A0CC9}"/>
                </c:ext>
              </c:extLst>
            </c:dLbl>
            <c:dLbl>
              <c:idx val="1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F2-49E2-A488-3B4AF03A0CC9}"/>
                </c:ext>
              </c:extLst>
            </c:dLbl>
            <c:dLbl>
              <c:idx val="1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F2-49E2-A488-3B4AF03A0CC9}"/>
                </c:ext>
              </c:extLst>
            </c:dLbl>
            <c:dLbl>
              <c:idx val="1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F2-49E2-A488-3B4AF03A0CC9}"/>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6">
                        <a:lumMod val="7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セグメント別data!$C$16:$V$16</c:f>
              <c:strCache>
                <c:ptCount val="20"/>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pt idx="19">
                  <c:v>FY2019</c:v>
                </c:pt>
              </c:strCache>
            </c:strRef>
          </c:cat>
          <c:val>
            <c:numRef>
              <c:f>セグメント別data!$C$18:$V$18</c:f>
              <c:numCache>
                <c:formatCode>#,##0_);\(#,##0\)</c:formatCode>
                <c:ptCount val="20"/>
                <c:pt idx="10" formatCode="0%">
                  <c:v>8.8709966004651988E-2</c:v>
                </c:pt>
                <c:pt idx="11" formatCode="0%">
                  <c:v>0.2106341372567278</c:v>
                </c:pt>
                <c:pt idx="12" formatCode="0%">
                  <c:v>0.22347316805442216</c:v>
                </c:pt>
                <c:pt idx="13" formatCode="0%">
                  <c:v>0.21441070578533453</c:v>
                </c:pt>
                <c:pt idx="14" formatCode="0%">
                  <c:v>0.19089252957973765</c:v>
                </c:pt>
                <c:pt idx="15" formatCode="0%">
                  <c:v>0.11400370081329544</c:v>
                </c:pt>
                <c:pt idx="16" formatCode="0%">
                  <c:v>0.11449885934091553</c:v>
                </c:pt>
                <c:pt idx="17" formatCode="0%">
                  <c:v>0.10312729691884265</c:v>
                </c:pt>
                <c:pt idx="18" formatCode="0%">
                  <c:v>8.9128291656397518E-2</c:v>
                </c:pt>
                <c:pt idx="19" formatCode="0%">
                  <c:v>0.1123542114349977</c:v>
                </c:pt>
              </c:numCache>
            </c:numRef>
          </c:val>
          <c:smooth val="0"/>
          <c:extLst>
            <c:ext xmlns:c16="http://schemas.microsoft.com/office/drawing/2014/chart" uri="{C3380CC4-5D6E-409C-BE32-E72D297353CC}">
              <c16:uniqueId val="{00000001-01F2-49E2-A488-3B4AF03A0CC9}"/>
            </c:ext>
          </c:extLst>
        </c:ser>
        <c:ser>
          <c:idx val="2"/>
          <c:order val="2"/>
          <c:tx>
            <c:strRef>
              <c:f>セグメント別data!$B$19</c:f>
              <c:strCache>
                <c:ptCount val="1"/>
                <c:pt idx="0">
                  <c:v>Mac</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dLbls>
            <c:dLbl>
              <c:idx val="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F2-49E2-A488-3B4AF03A0CC9}"/>
                </c:ext>
              </c:extLst>
            </c:dLbl>
            <c:dLbl>
              <c:idx val="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1F2-49E2-A488-3B4AF03A0CC9}"/>
                </c:ext>
              </c:extLst>
            </c:dLbl>
            <c:dLbl>
              <c:idx val="1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1F2-49E2-A488-3B4AF03A0CC9}"/>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F2-49E2-A488-3B4AF03A0CC9}"/>
                </c:ext>
              </c:extLst>
            </c:dLbl>
            <c:dLbl>
              <c:idx val="1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F2-49E2-A488-3B4AF03A0CC9}"/>
                </c:ext>
              </c:extLst>
            </c:dLbl>
            <c:dLbl>
              <c:idx val="1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F2-49E2-A488-3B4AF03A0CC9}"/>
                </c:ext>
              </c:extLst>
            </c:dLbl>
            <c:dLbl>
              <c:idx val="1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F2-49E2-A488-3B4AF03A0CC9}"/>
                </c:ext>
              </c:extLst>
            </c:dLbl>
            <c:dLbl>
              <c:idx val="1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1F2-49E2-A488-3B4AF03A0CC9}"/>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1">
                        <a:lumMod val="50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セグメント別data!$C$16:$V$16</c:f>
              <c:strCache>
                <c:ptCount val="20"/>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pt idx="19">
                  <c:v>FY2019</c:v>
                </c:pt>
              </c:strCache>
            </c:strRef>
          </c:cat>
          <c:val>
            <c:numRef>
              <c:f>セグメント別data!$C$19:$V$19</c:f>
              <c:numCache>
                <c:formatCode>0%</c:formatCode>
                <c:ptCount val="20"/>
                <c:pt idx="0">
                  <c:v>1</c:v>
                </c:pt>
                <c:pt idx="1">
                  <c:v>1</c:v>
                </c:pt>
                <c:pt idx="2">
                  <c:v>0.96942484498610215</c:v>
                </c:pt>
                <c:pt idx="3">
                  <c:v>0.92866004962779158</c:v>
                </c:pt>
                <c:pt idx="4">
                  <c:v>0.79033552737196977</c:v>
                </c:pt>
                <c:pt idx="5">
                  <c:v>0.58021266759130841</c:v>
                </c:pt>
                <c:pt idx="6">
                  <c:v>0.49000066440768053</c:v>
                </c:pt>
                <c:pt idx="7">
                  <c:v>0.55031480098175223</c:v>
                </c:pt>
                <c:pt idx="8">
                  <c:v>0.5648716021050133</c:v>
                </c:pt>
                <c:pt idx="9">
                  <c:v>0.39616385101334933</c:v>
                </c:pt>
                <c:pt idx="10">
                  <c:v>0.31273930935766686</c:v>
                </c:pt>
                <c:pt idx="11">
                  <c:v>0.22537790607443275</c:v>
                </c:pt>
                <c:pt idx="12">
                  <c:v>0.16769334094011107</c:v>
                </c:pt>
                <c:pt idx="13">
                  <c:v>0.14403330807962295</c:v>
                </c:pt>
                <c:pt idx="14">
                  <c:v>0.15178487005087021</c:v>
                </c:pt>
                <c:pt idx="15">
                  <c:v>0.1250177923716127</c:v>
                </c:pt>
                <c:pt idx="16">
                  <c:v>0.12672694675259077</c:v>
                </c:pt>
                <c:pt idx="17">
                  <c:v>0.13868695376922704</c:v>
                </c:pt>
                <c:pt idx="18">
                  <c:v>0.12078412042391036</c:v>
                </c:pt>
                <c:pt idx="19">
                  <c:v>0.13590213356846056</c:v>
                </c:pt>
              </c:numCache>
            </c:numRef>
          </c:val>
          <c:smooth val="0"/>
          <c:extLst>
            <c:ext xmlns:c16="http://schemas.microsoft.com/office/drawing/2014/chart" uri="{C3380CC4-5D6E-409C-BE32-E72D297353CC}">
              <c16:uniqueId val="{00000002-01F2-49E2-A488-3B4AF03A0CC9}"/>
            </c:ext>
          </c:extLst>
        </c:ser>
        <c:ser>
          <c:idx val="3"/>
          <c:order val="3"/>
          <c:tx>
            <c:strRef>
              <c:f>セグメント別data!$B$20</c:f>
              <c:strCache>
                <c:ptCount val="1"/>
                <c:pt idx="0">
                  <c:v>iPod</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dLbls>
            <c:dLbl>
              <c:idx val="5"/>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1F2-49E2-A488-3B4AF03A0CC9}"/>
                </c:ext>
              </c:extLst>
            </c:dLbl>
            <c:dLbl>
              <c:idx val="8"/>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1F2-49E2-A488-3B4AF03A0CC9}"/>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4">
                        <a:lumMod val="7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セグメント別data!$C$16:$V$16</c:f>
              <c:strCache>
                <c:ptCount val="20"/>
                <c:pt idx="0">
                  <c:v>FY2000</c:v>
                </c:pt>
                <c:pt idx="1">
                  <c:v>FY2001</c:v>
                </c:pt>
                <c:pt idx="2">
                  <c:v>FY2002</c:v>
                </c:pt>
                <c:pt idx="3">
                  <c:v>FY2003</c:v>
                </c:pt>
                <c:pt idx="4">
                  <c:v>FY2004</c:v>
                </c:pt>
                <c:pt idx="5">
                  <c:v>FY2005</c:v>
                </c:pt>
                <c:pt idx="6">
                  <c:v>FY2006</c:v>
                </c:pt>
                <c:pt idx="7">
                  <c:v>FY2007</c:v>
                </c:pt>
                <c:pt idx="8">
                  <c:v>FY2008</c:v>
                </c:pt>
                <c:pt idx="9">
                  <c:v>FY2009</c:v>
                </c:pt>
                <c:pt idx="10">
                  <c:v>FY2010</c:v>
                </c:pt>
                <c:pt idx="11">
                  <c:v>FY2011</c:v>
                </c:pt>
                <c:pt idx="12">
                  <c:v>FY2012</c:v>
                </c:pt>
                <c:pt idx="13">
                  <c:v>FY2013</c:v>
                </c:pt>
                <c:pt idx="14">
                  <c:v>FY2014</c:v>
                </c:pt>
                <c:pt idx="15">
                  <c:v>FY2015</c:v>
                </c:pt>
                <c:pt idx="16">
                  <c:v>FY2016</c:v>
                </c:pt>
                <c:pt idx="17">
                  <c:v>FY2017</c:v>
                </c:pt>
                <c:pt idx="18">
                  <c:v>FY2018</c:v>
                </c:pt>
                <c:pt idx="19">
                  <c:v>FY2019</c:v>
                </c:pt>
              </c:strCache>
            </c:strRef>
          </c:cat>
          <c:val>
            <c:numRef>
              <c:f>セグメント別data!$C$20:$V$20</c:f>
              <c:numCache>
                <c:formatCode>_(* #,##0.00_);_(* \(#,##0.00\);_(* "-"??_);_(@_)</c:formatCode>
                <c:ptCount val="20"/>
                <c:pt idx="1">
                  <c:v>0</c:v>
                </c:pt>
                <c:pt idx="2" formatCode="0%">
                  <c:v>3.0575155013897799E-2</c:v>
                </c:pt>
                <c:pt idx="3" formatCode="0%">
                  <c:v>7.133995037220843E-2</c:v>
                </c:pt>
                <c:pt idx="4" formatCode="0%">
                  <c:v>0.20966447262803017</c:v>
                </c:pt>
                <c:pt idx="5" formatCode="0%">
                  <c:v>0.41978733240869165</c:v>
                </c:pt>
                <c:pt idx="6" formatCode="0%">
                  <c:v>0.50999933559231947</c:v>
                </c:pt>
                <c:pt idx="7" formatCode="0%">
                  <c:v>0.44312239889019317</c:v>
                </c:pt>
                <c:pt idx="8" formatCode="0%">
                  <c:v>0.36216515649111702</c:v>
                </c:pt>
                <c:pt idx="9" formatCode="0%">
                  <c:v>0.23128376640082327</c:v>
                </c:pt>
                <c:pt idx="10" formatCode="0%">
                  <c:v>0.14804079441760601</c:v>
                </c:pt>
                <c:pt idx="11" formatCode="0%">
                  <c:v>7.7112497542705202E-2</c:v>
                </c:pt>
                <c:pt idx="12" formatCode="0%">
                  <c:v>4.0549421186801757E-2</c:v>
                </c:pt>
                <c:pt idx="13" formatCode="0%">
                  <c:v>2.9573659262636352E-2</c:v>
                </c:pt>
                <c:pt idx="14" formatCode="0%">
                  <c:v>1.441007570647823E-2</c:v>
                </c:pt>
              </c:numCache>
            </c:numRef>
          </c:val>
          <c:smooth val="0"/>
          <c:extLst>
            <c:ext xmlns:c16="http://schemas.microsoft.com/office/drawing/2014/chart" uri="{C3380CC4-5D6E-409C-BE32-E72D297353CC}">
              <c16:uniqueId val="{00000003-01F2-49E2-A488-3B4AF03A0CC9}"/>
            </c:ext>
          </c:extLst>
        </c:ser>
        <c:dLbls>
          <c:showLegendKey val="0"/>
          <c:showVal val="0"/>
          <c:showCatName val="0"/>
          <c:showSerName val="0"/>
          <c:showPercent val="0"/>
          <c:showBubbleSize val="0"/>
        </c:dLbls>
        <c:marker val="1"/>
        <c:smooth val="0"/>
        <c:axId val="659551792"/>
        <c:axId val="659557696"/>
      </c:lineChart>
      <c:catAx>
        <c:axId val="65955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9557696"/>
        <c:crosses val="autoZero"/>
        <c:auto val="1"/>
        <c:lblAlgn val="ctr"/>
        <c:lblOffset val="100"/>
        <c:noMultiLvlLbl val="0"/>
      </c:catAx>
      <c:valAx>
        <c:axId val="6595576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9551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2</xdr:col>
      <xdr:colOff>40957</xdr:colOff>
      <xdr:row>44</xdr:row>
      <xdr:rowOff>117157</xdr:rowOff>
    </xdr:from>
    <xdr:to>
      <xdr:col>15</xdr:col>
      <xdr:colOff>155257</xdr:colOff>
      <xdr:row>70</xdr:row>
      <xdr:rowOff>189547</xdr:rowOff>
    </xdr:to>
    <xdr:graphicFrame macro="">
      <xdr:nvGraphicFramePr>
        <xdr:cNvPr id="6" name="グラフ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40</xdr:col>
      <xdr:colOff>88581</xdr:colOff>
      <xdr:row>5</xdr:row>
      <xdr:rowOff>22860</xdr:rowOff>
    </xdr:from>
    <xdr:to>
      <xdr:col>54</xdr:col>
      <xdr:colOff>160019</xdr:colOff>
      <xdr:row>24</xdr:row>
      <xdr:rowOff>93345</xdr:rowOff>
    </xdr:to>
    <xdr:graphicFrame macro="">
      <xdr:nvGraphicFramePr>
        <xdr:cNvPr id="5" name="グラフ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245427</xdr:colOff>
      <xdr:row>62</xdr:row>
      <xdr:rowOff>43812</xdr:rowOff>
    </xdr:from>
    <xdr:to>
      <xdr:col>14</xdr:col>
      <xdr:colOff>264477</xdr:colOff>
      <xdr:row>91</xdr:row>
      <xdr:rowOff>69849</xdr:rowOff>
    </xdr:to>
    <xdr:graphicFrame macro="">
      <xdr:nvGraphicFramePr>
        <xdr:cNvPr id="2" name="グラフ 1">
          <a:extLst>
            <a:ext uri="{FF2B5EF4-FFF2-40B4-BE49-F238E27FC236}">
              <a16:creationId xmlns:a16="http://schemas.microsoft.com/office/drawing/2014/main" id="{072948BD-C180-4A5A-BB85-30A34C8E62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285750</xdr:colOff>
      <xdr:row>42</xdr:row>
      <xdr:rowOff>95250</xdr:rowOff>
    </xdr:from>
    <xdr:to>
      <xdr:col>12</xdr:col>
      <xdr:colOff>400051</xdr:colOff>
      <xdr:row>61</xdr:row>
      <xdr:rowOff>57150</xdr:rowOff>
    </xdr:to>
    <xdr:graphicFrame macro="">
      <xdr:nvGraphicFramePr>
        <xdr:cNvPr id="3" name="グラフ 2">
          <a:extLst>
            <a:ext uri="{FF2B5EF4-FFF2-40B4-BE49-F238E27FC236}">
              <a16:creationId xmlns:a16="http://schemas.microsoft.com/office/drawing/2014/main" id="{4C019BEC-2EEC-4E28-A309-8EE6E570F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388937</xdr:colOff>
      <xdr:row>43</xdr:row>
      <xdr:rowOff>30162</xdr:rowOff>
    </xdr:from>
    <xdr:to>
      <xdr:col>20</xdr:col>
      <xdr:colOff>501650</xdr:colOff>
      <xdr:row>61</xdr:row>
      <xdr:rowOff>201612</xdr:rowOff>
    </xdr:to>
    <xdr:graphicFrame macro="">
      <xdr:nvGraphicFramePr>
        <xdr:cNvPr id="4" name="グラフ 3">
          <a:extLst>
            <a:ext uri="{FF2B5EF4-FFF2-40B4-BE49-F238E27FC236}">
              <a16:creationId xmlns:a16="http://schemas.microsoft.com/office/drawing/2014/main" id="{7C96F3B8-7818-43AB-814D-5EC69AA34E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66991</xdr:colOff>
      <xdr:row>2</xdr:row>
      <xdr:rowOff>99059</xdr:rowOff>
    </xdr:from>
    <xdr:to>
      <xdr:col>11</xdr:col>
      <xdr:colOff>228600</xdr:colOff>
      <xdr:row>33</xdr:row>
      <xdr:rowOff>105092</xdr:rowOff>
    </xdr:to>
    <xdr:graphicFrame macro="">
      <xdr:nvGraphicFramePr>
        <xdr:cNvPr id="6" name="グラフ 5">
          <a:extLst>
            <a:ext uri="{FF2B5EF4-FFF2-40B4-BE49-F238E27FC236}">
              <a16:creationId xmlns:a16="http://schemas.microsoft.com/office/drawing/2014/main" id="{2DAC0BA7-54D8-4B8E-9273-35AC9EE1D4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260668</xdr:colOff>
      <xdr:row>6</xdr:row>
      <xdr:rowOff>213360</xdr:rowOff>
    </xdr:from>
    <xdr:to>
      <xdr:col>23</xdr:col>
      <xdr:colOff>321309</xdr:colOff>
      <xdr:row>23</xdr:row>
      <xdr:rowOff>142874</xdr:rowOff>
    </xdr:to>
    <xdr:graphicFrame macro="">
      <xdr:nvGraphicFramePr>
        <xdr:cNvPr id="7" name="グラフ 6">
          <a:extLst>
            <a:ext uri="{FF2B5EF4-FFF2-40B4-BE49-F238E27FC236}">
              <a16:creationId xmlns:a16="http://schemas.microsoft.com/office/drawing/2014/main" id="{C2E95188-AABC-4B2F-99CB-EB9B2ADCAF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277812</xdr:colOff>
      <xdr:row>54</xdr:row>
      <xdr:rowOff>68262</xdr:rowOff>
    </xdr:from>
    <xdr:to>
      <xdr:col>12</xdr:col>
      <xdr:colOff>292100</xdr:colOff>
      <xdr:row>76</xdr:row>
      <xdr:rowOff>179387</xdr:rowOff>
    </xdr:to>
    <xdr:graphicFrame macro="">
      <xdr:nvGraphicFramePr>
        <xdr:cNvPr id="8" name="グラフ 7">
          <a:extLst>
            <a:ext uri="{FF2B5EF4-FFF2-40B4-BE49-F238E27FC236}">
              <a16:creationId xmlns:a16="http://schemas.microsoft.com/office/drawing/2014/main" id="{B958795A-08D0-4CDF-AB2C-FCB3D85C3B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481647</xdr:colOff>
      <xdr:row>16</xdr:row>
      <xdr:rowOff>24447</xdr:rowOff>
    </xdr:from>
    <xdr:to>
      <xdr:col>21</xdr:col>
      <xdr:colOff>1586</xdr:colOff>
      <xdr:row>32</xdr:row>
      <xdr:rowOff>199706</xdr:rowOff>
    </xdr:to>
    <xdr:graphicFrame macro="">
      <xdr:nvGraphicFramePr>
        <xdr:cNvPr id="9" name="グラフ 8">
          <a:extLst>
            <a:ext uri="{FF2B5EF4-FFF2-40B4-BE49-F238E27FC236}">
              <a16:creationId xmlns:a16="http://schemas.microsoft.com/office/drawing/2014/main" id="{80DF6089-8FEE-4744-88E6-73A7BEE1AE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17</xdr:col>
      <xdr:colOff>565435</xdr:colOff>
      <xdr:row>19</xdr:row>
      <xdr:rowOff>112015</xdr:rowOff>
    </xdr:from>
    <xdr:to>
      <xdr:col>29</xdr:col>
      <xdr:colOff>339664</xdr:colOff>
      <xdr:row>48</xdr:row>
      <xdr:rowOff>154558</xdr:rowOff>
    </xdr:to>
    <xdr:graphicFrame macro="">
      <xdr:nvGraphicFramePr>
        <xdr:cNvPr id="2" name="グラフ 1">
          <a:extLst>
            <a:ext uri="{FF2B5EF4-FFF2-40B4-BE49-F238E27FC236}">
              <a16:creationId xmlns:a16="http://schemas.microsoft.com/office/drawing/2014/main" id="{CF4BC058-2C6E-45C7-9275-3AFAC9BA0A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553744</xdr:colOff>
      <xdr:row>95</xdr:row>
      <xdr:rowOff>154591</xdr:rowOff>
    </xdr:from>
    <xdr:to>
      <xdr:col>12</xdr:col>
      <xdr:colOff>467383</xdr:colOff>
      <xdr:row>121</xdr:row>
      <xdr:rowOff>151417</xdr:rowOff>
    </xdr:to>
    <xdr:graphicFrame macro="">
      <xdr:nvGraphicFramePr>
        <xdr:cNvPr id="3" name="グラフ 2">
          <a:extLst>
            <a:ext uri="{FF2B5EF4-FFF2-40B4-BE49-F238E27FC236}">
              <a16:creationId xmlns:a16="http://schemas.microsoft.com/office/drawing/2014/main" id="{E7ED5FC0-F2C3-4A6D-9688-42ED2225D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3592</xdr:colOff>
      <xdr:row>56</xdr:row>
      <xdr:rowOff>23004</xdr:rowOff>
    </xdr:from>
    <xdr:to>
      <xdr:col>27</xdr:col>
      <xdr:colOff>115019</xdr:colOff>
      <xdr:row>86</xdr:row>
      <xdr:rowOff>86265</xdr:rowOff>
    </xdr:to>
    <xdr:graphicFrame macro="">
      <xdr:nvGraphicFramePr>
        <xdr:cNvPr id="4" name="グラフ 3">
          <a:extLst>
            <a:ext uri="{FF2B5EF4-FFF2-40B4-BE49-F238E27FC236}">
              <a16:creationId xmlns:a16="http://schemas.microsoft.com/office/drawing/2014/main" id="{EC2DFDC9-C7F3-49CD-B547-A3016E1A7C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123826</xdr:colOff>
      <xdr:row>27</xdr:row>
      <xdr:rowOff>76200</xdr:rowOff>
    </xdr:from>
    <xdr:to>
      <xdr:col>9</xdr:col>
      <xdr:colOff>1</xdr:colOff>
      <xdr:row>53</xdr:row>
      <xdr:rowOff>95250</xdr:rowOff>
    </xdr:to>
    <xdr:graphicFrame macro="">
      <xdr:nvGraphicFramePr>
        <xdr:cNvPr id="2" name="グラフ 1">
          <a:extLst>
            <a:ext uri="{FF2B5EF4-FFF2-40B4-BE49-F238E27FC236}">
              <a16:creationId xmlns:a16="http://schemas.microsoft.com/office/drawing/2014/main" id="{138C3DC1-F540-40DA-BCAF-C414BFAE25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504825</xdr:colOff>
      <xdr:row>24</xdr:row>
      <xdr:rowOff>57149</xdr:rowOff>
    </xdr:from>
    <xdr:to>
      <xdr:col>16</xdr:col>
      <xdr:colOff>219075</xdr:colOff>
      <xdr:row>51</xdr:row>
      <xdr:rowOff>95250</xdr:rowOff>
    </xdr:to>
    <xdr:graphicFrame macro="">
      <xdr:nvGraphicFramePr>
        <xdr:cNvPr id="3" name="グラフ 2">
          <a:extLst>
            <a:ext uri="{FF2B5EF4-FFF2-40B4-BE49-F238E27FC236}">
              <a16:creationId xmlns:a16="http://schemas.microsoft.com/office/drawing/2014/main" id="{4C713782-6966-462E-88F7-B3191DF830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374649</xdr:colOff>
      <xdr:row>17</xdr:row>
      <xdr:rowOff>155575</xdr:rowOff>
    </xdr:from>
    <xdr:to>
      <xdr:col>15</xdr:col>
      <xdr:colOff>57149</xdr:colOff>
      <xdr:row>45</xdr:row>
      <xdr:rowOff>146050</xdr:rowOff>
    </xdr:to>
    <xdr:graphicFrame macro="">
      <xdr:nvGraphicFramePr>
        <xdr:cNvPr id="4" name="グラフ 3">
          <a:extLst>
            <a:ext uri="{FF2B5EF4-FFF2-40B4-BE49-F238E27FC236}">
              <a16:creationId xmlns:a16="http://schemas.microsoft.com/office/drawing/2014/main" id="{4B658722-E09D-4C39-AE16-A18814F599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18"/>
  <sheetViews>
    <sheetView zoomScaleNormal="100" workbookViewId="0">
      <pane xSplit="2" ySplit="2" topLeftCell="H3" activePane="bottomRight" state="frozen"/>
      <selection pane="topRight" activeCell="C1" sqref="C1"/>
      <selection pane="bottomLeft" activeCell="A3" sqref="A3"/>
      <selection pane="bottomRight" activeCell="L3" sqref="L3"/>
    </sheetView>
  </sheetViews>
  <sheetFormatPr defaultRowHeight="16.2"/>
  <cols>
    <col min="1" max="1" width="26.5546875" customWidth="1"/>
    <col min="2" max="2" width="40.5546875" bestFit="1" customWidth="1"/>
    <col min="3" max="5" width="12.5546875" customWidth="1"/>
  </cols>
  <sheetData>
    <row r="2" spans="1:20" ht="32.4">
      <c r="C2" s="5" t="s">
        <v>12</v>
      </c>
      <c r="D2" s="5" t="s">
        <v>13</v>
      </c>
      <c r="E2" s="5" t="s">
        <v>14</v>
      </c>
      <c r="F2" s="5" t="s">
        <v>15</v>
      </c>
      <c r="G2" s="5" t="s">
        <v>16</v>
      </c>
      <c r="H2" s="5" t="s">
        <v>17</v>
      </c>
      <c r="I2" s="5" t="s">
        <v>18</v>
      </c>
      <c r="J2" s="5" t="s">
        <v>19</v>
      </c>
      <c r="K2" s="5" t="s">
        <v>20</v>
      </c>
      <c r="L2" s="5" t="s">
        <v>21</v>
      </c>
      <c r="M2" s="5" t="s">
        <v>22</v>
      </c>
      <c r="N2" s="5" t="s">
        <v>23</v>
      </c>
      <c r="O2" s="5" t="s">
        <v>24</v>
      </c>
      <c r="P2" s="5" t="s">
        <v>25</v>
      </c>
      <c r="Q2" s="5" t="s">
        <v>29</v>
      </c>
      <c r="R2" s="5" t="s">
        <v>26</v>
      </c>
      <c r="S2" s="5" t="s">
        <v>27</v>
      </c>
      <c r="T2" s="5" t="s">
        <v>28</v>
      </c>
    </row>
    <row r="3" spans="1:20">
      <c r="A3" s="6" t="s">
        <v>30</v>
      </c>
      <c r="B3" s="6" t="s">
        <v>0</v>
      </c>
      <c r="C3" s="2">
        <v>215639</v>
      </c>
      <c r="D3" s="2">
        <v>233715</v>
      </c>
      <c r="E3" s="2">
        <v>182795</v>
      </c>
      <c r="F3" s="2">
        <v>170910</v>
      </c>
      <c r="G3" s="2">
        <v>156508</v>
      </c>
      <c r="H3" s="2">
        <v>108249</v>
      </c>
      <c r="I3" s="2">
        <v>65225</v>
      </c>
      <c r="J3" s="2">
        <v>42905</v>
      </c>
      <c r="K3" s="2">
        <v>37491</v>
      </c>
      <c r="L3" s="2">
        <v>24006</v>
      </c>
      <c r="M3" s="2">
        <v>19315</v>
      </c>
      <c r="N3" s="2">
        <v>13931</v>
      </c>
      <c r="O3" s="2">
        <v>8279</v>
      </c>
      <c r="P3" s="2">
        <v>6207</v>
      </c>
      <c r="Q3" s="2">
        <v>5742</v>
      </c>
      <c r="R3" s="2">
        <v>5363</v>
      </c>
      <c r="S3" s="2">
        <v>7983</v>
      </c>
      <c r="T3" s="2">
        <v>6134</v>
      </c>
    </row>
    <row r="4" spans="1:20">
      <c r="A4" s="1" t="s">
        <v>31</v>
      </c>
      <c r="B4" s="1" t="s">
        <v>1</v>
      </c>
      <c r="C4" s="3">
        <v>131376</v>
      </c>
      <c r="D4" s="3">
        <v>140089</v>
      </c>
      <c r="E4" s="3">
        <v>112258</v>
      </c>
      <c r="F4" s="3">
        <v>106606</v>
      </c>
      <c r="G4" s="3">
        <v>87846</v>
      </c>
      <c r="H4" s="3">
        <v>64431</v>
      </c>
      <c r="I4" s="3">
        <v>39541</v>
      </c>
      <c r="J4" s="3">
        <v>25683</v>
      </c>
      <c r="K4" s="3">
        <v>24294</v>
      </c>
      <c r="L4" s="3">
        <v>15852</v>
      </c>
      <c r="M4" s="3">
        <v>13717</v>
      </c>
      <c r="N4" s="3">
        <v>9889</v>
      </c>
      <c r="O4" s="3">
        <v>6020</v>
      </c>
      <c r="P4" s="3">
        <v>4499</v>
      </c>
      <c r="Q4" s="3">
        <v>4139</v>
      </c>
      <c r="R4" s="3">
        <v>4128</v>
      </c>
      <c r="S4" s="3">
        <v>5817</v>
      </c>
      <c r="T4" s="3">
        <v>4438</v>
      </c>
    </row>
    <row r="5" spans="1:20">
      <c r="A5" s="1" t="s">
        <v>32</v>
      </c>
      <c r="B5" s="1" t="s">
        <v>2</v>
      </c>
      <c r="C5" s="3">
        <v>84263</v>
      </c>
      <c r="D5" s="3">
        <v>93626</v>
      </c>
      <c r="E5" s="3">
        <v>70537</v>
      </c>
      <c r="F5" s="3">
        <v>64304</v>
      </c>
      <c r="G5" s="3">
        <v>68662</v>
      </c>
      <c r="H5" s="3">
        <v>43818</v>
      </c>
      <c r="I5" s="3">
        <v>25684</v>
      </c>
      <c r="J5" s="3">
        <v>17222</v>
      </c>
      <c r="K5" s="3">
        <v>13197</v>
      </c>
      <c r="L5" s="3">
        <v>8154</v>
      </c>
      <c r="M5" s="3">
        <v>5598</v>
      </c>
      <c r="N5" s="3">
        <v>4042</v>
      </c>
      <c r="O5" s="3">
        <v>2259</v>
      </c>
      <c r="P5" s="3">
        <v>1708</v>
      </c>
      <c r="Q5" s="3">
        <v>1603</v>
      </c>
      <c r="R5" s="3">
        <v>1235</v>
      </c>
      <c r="S5" s="3">
        <v>2166</v>
      </c>
      <c r="T5" s="3">
        <v>1696</v>
      </c>
    </row>
    <row r="6" spans="1:20">
      <c r="A6" t="s">
        <v>33</v>
      </c>
      <c r="B6" s="1" t="s">
        <v>3</v>
      </c>
    </row>
    <row r="7" spans="1:20">
      <c r="A7" s="7" t="s">
        <v>34</v>
      </c>
      <c r="B7" s="7" t="s">
        <v>4</v>
      </c>
      <c r="C7" s="3">
        <v>10045</v>
      </c>
      <c r="D7" s="3">
        <v>8067</v>
      </c>
      <c r="E7" s="3">
        <v>6041</v>
      </c>
      <c r="F7" s="3">
        <v>4475</v>
      </c>
      <c r="G7" s="3">
        <v>3381</v>
      </c>
      <c r="H7" s="3">
        <v>2429</v>
      </c>
      <c r="I7" s="3">
        <v>1782</v>
      </c>
      <c r="J7" s="3">
        <v>1333</v>
      </c>
      <c r="K7" s="3">
        <v>1109</v>
      </c>
      <c r="L7" s="3">
        <v>782</v>
      </c>
      <c r="M7" s="3">
        <v>712</v>
      </c>
      <c r="N7" s="3">
        <v>535</v>
      </c>
      <c r="O7" s="3">
        <v>489</v>
      </c>
      <c r="P7" s="3">
        <v>471</v>
      </c>
      <c r="Q7" s="3">
        <v>446</v>
      </c>
      <c r="R7" s="3">
        <v>430</v>
      </c>
      <c r="S7" s="3">
        <v>380</v>
      </c>
      <c r="T7" s="3">
        <v>314</v>
      </c>
    </row>
    <row r="8" spans="1:20">
      <c r="A8" s="4" t="s">
        <v>35</v>
      </c>
      <c r="B8" s="4" t="s">
        <v>5</v>
      </c>
      <c r="C8" s="3">
        <v>14194</v>
      </c>
      <c r="D8" s="3">
        <v>14329</v>
      </c>
      <c r="E8" s="3">
        <v>11993</v>
      </c>
      <c r="F8" s="3">
        <v>10830</v>
      </c>
      <c r="G8" s="3">
        <v>10040</v>
      </c>
      <c r="H8" s="3">
        <v>7599</v>
      </c>
      <c r="I8" s="3">
        <v>5517</v>
      </c>
      <c r="J8" s="3">
        <v>4149</v>
      </c>
      <c r="K8" s="3">
        <v>3761</v>
      </c>
      <c r="L8" s="3">
        <v>2963</v>
      </c>
      <c r="M8" s="3">
        <v>2433</v>
      </c>
      <c r="N8" s="3">
        <v>1864</v>
      </c>
      <c r="O8" s="3">
        <v>1421</v>
      </c>
      <c r="P8" s="3">
        <v>1212</v>
      </c>
      <c r="Q8" s="3">
        <v>1109</v>
      </c>
      <c r="R8" s="3">
        <v>1138</v>
      </c>
      <c r="S8" s="3">
        <v>1166</v>
      </c>
      <c r="T8" s="3">
        <v>996</v>
      </c>
    </row>
    <row r="9" spans="1:20">
      <c r="A9" s="1" t="s">
        <v>36</v>
      </c>
      <c r="B9" s="1" t="s">
        <v>6</v>
      </c>
      <c r="C9" s="2">
        <v>24239</v>
      </c>
      <c r="D9" s="2">
        <v>22396</v>
      </c>
      <c r="E9" s="2">
        <v>18034</v>
      </c>
      <c r="F9" s="2">
        <v>15305</v>
      </c>
      <c r="G9" s="2">
        <v>13421</v>
      </c>
      <c r="H9" s="2">
        <v>10028</v>
      </c>
      <c r="I9" s="2">
        <v>7299</v>
      </c>
      <c r="J9" s="2">
        <v>5482</v>
      </c>
      <c r="K9" s="3">
        <v>4870</v>
      </c>
      <c r="L9" s="2">
        <v>3745</v>
      </c>
      <c r="M9" s="2">
        <v>3145</v>
      </c>
      <c r="N9" s="2">
        <v>2399</v>
      </c>
      <c r="O9" s="2">
        <v>1933</v>
      </c>
      <c r="P9" s="2">
        <v>1709</v>
      </c>
      <c r="Q9" s="2">
        <v>1586</v>
      </c>
      <c r="R9" s="2">
        <v>1579</v>
      </c>
      <c r="S9" s="2">
        <v>1644</v>
      </c>
      <c r="T9" s="2">
        <v>1337</v>
      </c>
    </row>
    <row r="10" spans="1:20">
      <c r="A10" s="6" t="s">
        <v>37</v>
      </c>
      <c r="B10" s="6" t="s">
        <v>7</v>
      </c>
      <c r="C10" s="2">
        <v>60024</v>
      </c>
      <c r="D10" s="2">
        <v>71230</v>
      </c>
      <c r="E10" s="2">
        <v>52503</v>
      </c>
      <c r="F10" s="2">
        <v>48999</v>
      </c>
      <c r="G10" s="2">
        <v>55241</v>
      </c>
      <c r="H10" s="2">
        <v>33790</v>
      </c>
      <c r="I10" s="2">
        <v>18385</v>
      </c>
      <c r="J10" s="2">
        <v>11740</v>
      </c>
      <c r="K10" s="2">
        <v>8327</v>
      </c>
      <c r="L10" s="2">
        <v>4409</v>
      </c>
      <c r="M10" s="2">
        <v>2453</v>
      </c>
      <c r="N10" s="2">
        <v>1643</v>
      </c>
      <c r="O10" s="2">
        <v>326</v>
      </c>
      <c r="P10" s="2">
        <v>-1</v>
      </c>
      <c r="Q10" s="2">
        <v>7</v>
      </c>
      <c r="R10" s="2">
        <v>-344</v>
      </c>
      <c r="S10" s="2">
        <v>522</v>
      </c>
      <c r="T10" s="2">
        <v>359</v>
      </c>
    </row>
    <row r="11" spans="1:20">
      <c r="A11" s="1" t="s">
        <v>38</v>
      </c>
      <c r="B11" t="s">
        <v>8</v>
      </c>
      <c r="C11" s="3">
        <v>1348</v>
      </c>
      <c r="D11" s="3">
        <v>1285</v>
      </c>
      <c r="E11">
        <v>980</v>
      </c>
      <c r="F11" s="3">
        <v>1156</v>
      </c>
      <c r="G11" s="3">
        <v>522</v>
      </c>
      <c r="H11">
        <v>415</v>
      </c>
      <c r="I11" s="3">
        <v>155</v>
      </c>
      <c r="J11" s="3">
        <v>326</v>
      </c>
      <c r="K11" s="2">
        <v>620</v>
      </c>
      <c r="L11" s="3">
        <v>599</v>
      </c>
      <c r="M11" s="3">
        <v>365</v>
      </c>
      <c r="N11">
        <v>165</v>
      </c>
      <c r="O11" s="3">
        <v>57</v>
      </c>
      <c r="P11">
        <v>93</v>
      </c>
      <c r="R11" s="3"/>
      <c r="S11" s="3"/>
    </row>
    <row r="12" spans="1:20">
      <c r="A12" s="1" t="s">
        <v>39</v>
      </c>
      <c r="B12" s="1" t="s">
        <v>9</v>
      </c>
      <c r="C12" s="2">
        <v>61372</v>
      </c>
      <c r="D12" s="2">
        <v>72515</v>
      </c>
      <c r="E12" s="2">
        <v>53483</v>
      </c>
      <c r="F12" s="2">
        <v>50155</v>
      </c>
      <c r="G12" s="2">
        <v>55763</v>
      </c>
      <c r="H12" s="2">
        <v>34205</v>
      </c>
      <c r="I12" s="2">
        <v>18540</v>
      </c>
      <c r="J12" s="2">
        <v>12066</v>
      </c>
      <c r="K12" s="3">
        <v>8947</v>
      </c>
      <c r="L12" s="2">
        <v>5008</v>
      </c>
      <c r="M12" s="2">
        <v>2818</v>
      </c>
      <c r="N12" s="2">
        <v>1808</v>
      </c>
      <c r="O12" s="2">
        <v>383</v>
      </c>
      <c r="P12" s="2">
        <v>92</v>
      </c>
      <c r="Q12" s="2">
        <v>87</v>
      </c>
      <c r="R12" s="2">
        <v>-37</v>
      </c>
      <c r="S12" s="2">
        <v>786</v>
      </c>
      <c r="T12" s="2">
        <v>601</v>
      </c>
    </row>
    <row r="13" spans="1:20">
      <c r="A13" s="1" t="s">
        <v>40</v>
      </c>
      <c r="B13" t="s">
        <v>10</v>
      </c>
      <c r="C13" s="3">
        <v>15685</v>
      </c>
      <c r="D13" s="3">
        <v>19121</v>
      </c>
      <c r="E13" s="3">
        <v>13973</v>
      </c>
      <c r="F13" s="3">
        <v>13118</v>
      </c>
      <c r="G13" s="3">
        <v>14030</v>
      </c>
      <c r="H13" s="3">
        <v>8283</v>
      </c>
      <c r="I13" s="3">
        <v>4527</v>
      </c>
      <c r="J13" s="3">
        <v>3831</v>
      </c>
      <c r="K13" s="3">
        <v>2828</v>
      </c>
      <c r="L13" s="3">
        <v>1512</v>
      </c>
      <c r="M13" s="3">
        <v>829</v>
      </c>
      <c r="N13" s="3">
        <v>480</v>
      </c>
      <c r="O13" s="3">
        <v>107</v>
      </c>
      <c r="P13" s="3">
        <v>24</v>
      </c>
      <c r="Q13" s="3">
        <v>22</v>
      </c>
      <c r="R13" s="3">
        <v>-15</v>
      </c>
      <c r="S13" s="3">
        <v>306</v>
      </c>
      <c r="T13" s="3">
        <v>75</v>
      </c>
    </row>
    <row r="14" spans="1:20">
      <c r="A14" s="1" t="s">
        <v>41</v>
      </c>
      <c r="B14" s="1" t="s">
        <v>11</v>
      </c>
      <c r="C14" s="2">
        <v>45687</v>
      </c>
      <c r="D14" s="2">
        <v>53394</v>
      </c>
      <c r="E14" s="2">
        <v>39510</v>
      </c>
      <c r="F14" s="2">
        <v>37037</v>
      </c>
      <c r="G14" s="2">
        <v>41733</v>
      </c>
      <c r="H14" s="2">
        <v>25922</v>
      </c>
      <c r="I14" s="2">
        <v>14013</v>
      </c>
      <c r="J14" s="2">
        <v>8235</v>
      </c>
      <c r="K14" s="2">
        <v>6119</v>
      </c>
      <c r="L14" s="2">
        <v>3496</v>
      </c>
      <c r="M14" s="2">
        <v>1989</v>
      </c>
      <c r="N14" s="2">
        <v>1328</v>
      </c>
      <c r="O14" s="2">
        <v>276</v>
      </c>
      <c r="P14" s="2">
        <v>69</v>
      </c>
      <c r="Q14" s="2">
        <v>65</v>
      </c>
      <c r="R14" s="2">
        <v>-25</v>
      </c>
      <c r="S14" s="2">
        <v>786</v>
      </c>
      <c r="T14" s="2">
        <v>601</v>
      </c>
    </row>
    <row r="17" spans="17:17">
      <c r="Q17" s="3">
        <f>+Q3-Q4</f>
        <v>1603</v>
      </c>
    </row>
    <row r="18" spans="17:17">
      <c r="Q18" s="3">
        <f>+Q17-Q7</f>
        <v>1157</v>
      </c>
    </row>
  </sheetData>
  <customSheetViews>
    <customSheetView guid="{BD98B63B-DCB5-4DA0-98FC-840192A00168}">
      <pane xSplit="2" ySplit="2" topLeftCell="H3" activePane="bottomRight" state="frozen"/>
      <selection pane="bottomRight" activeCell="L3" sqref="L3"/>
      <pageMargins left="0.7" right="0.7" top="0.75" bottom="0.75" header="0.3" footer="0.3"/>
    </customSheetView>
  </customSheetViews>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C6F5-37A5-4C69-9A00-6D5D39694D5C}">
  <dimension ref="A2:E33"/>
  <sheetViews>
    <sheetView topLeftCell="A13" workbookViewId="0">
      <selection activeCell="A14" sqref="A14:E25"/>
    </sheetView>
  </sheetViews>
  <sheetFormatPr defaultColWidth="9.109375" defaultRowHeight="18"/>
  <cols>
    <col min="1" max="1" width="9.109375" style="18"/>
    <col min="2" max="2" width="18.88671875" style="18" customWidth="1"/>
    <col min="3" max="16384" width="9.109375" style="18"/>
  </cols>
  <sheetData>
    <row r="2" spans="1:5">
      <c r="B2" s="18" t="s">
        <v>303</v>
      </c>
    </row>
    <row r="3" spans="1:5">
      <c r="B3" s="18" t="s">
        <v>313</v>
      </c>
    </row>
    <row r="6" spans="1:5">
      <c r="A6" s="60" t="s">
        <v>312</v>
      </c>
      <c r="C6" s="18">
        <v>2018</v>
      </c>
      <c r="D6" s="18">
        <v>2017</v>
      </c>
      <c r="E6" s="18">
        <v>2016</v>
      </c>
    </row>
    <row r="7" spans="1:5">
      <c r="B7" s="18" t="s">
        <v>301</v>
      </c>
      <c r="C7" s="25">
        <v>112093</v>
      </c>
      <c r="D7" s="25">
        <v>96600</v>
      </c>
      <c r="E7" s="25">
        <v>86613</v>
      </c>
    </row>
    <row r="8" spans="1:5">
      <c r="B8" s="18" t="s">
        <v>300</v>
      </c>
      <c r="C8" s="25">
        <v>62420</v>
      </c>
      <c r="D8" s="25">
        <v>54938</v>
      </c>
      <c r="E8" s="25">
        <v>49952</v>
      </c>
    </row>
    <row r="9" spans="1:5">
      <c r="B9" s="18" t="s">
        <v>299</v>
      </c>
      <c r="C9" s="25">
        <v>51942</v>
      </c>
      <c r="D9" s="25">
        <v>44764</v>
      </c>
      <c r="E9" s="25">
        <v>48492</v>
      </c>
    </row>
    <row r="10" spans="1:5">
      <c r="B10" s="18" t="s">
        <v>298</v>
      </c>
      <c r="C10" s="25">
        <v>21733</v>
      </c>
      <c r="D10" s="25">
        <v>17733</v>
      </c>
      <c r="E10" s="25">
        <v>16928</v>
      </c>
    </row>
    <row r="11" spans="1:5">
      <c r="B11" s="18" t="s">
        <v>297</v>
      </c>
      <c r="C11" s="25">
        <v>17407</v>
      </c>
      <c r="D11" s="25">
        <v>15199</v>
      </c>
      <c r="E11" s="25">
        <v>13654</v>
      </c>
    </row>
    <row r="12" spans="1:5">
      <c r="B12" s="18" t="s">
        <v>64</v>
      </c>
      <c r="C12" s="25">
        <v>265595</v>
      </c>
      <c r="D12" s="25">
        <v>229234</v>
      </c>
      <c r="E12" s="25">
        <v>215639</v>
      </c>
    </row>
    <row r="13" spans="1:5">
      <c r="C13" s="25"/>
      <c r="D13" s="25"/>
      <c r="E13" s="25"/>
    </row>
    <row r="14" spans="1:5">
      <c r="A14" s="60" t="s">
        <v>82</v>
      </c>
      <c r="C14" s="18">
        <v>2018</v>
      </c>
      <c r="D14" s="18">
        <v>2017</v>
      </c>
      <c r="E14" s="18">
        <v>2016</v>
      </c>
    </row>
    <row r="15" spans="1:5">
      <c r="B15" s="18" t="s">
        <v>78</v>
      </c>
      <c r="C15" s="25">
        <v>166699</v>
      </c>
      <c r="D15" s="25">
        <v>141319</v>
      </c>
      <c r="E15" s="25">
        <v>136700</v>
      </c>
    </row>
    <row r="16" spans="1:5">
      <c r="B16" s="18" t="s">
        <v>76</v>
      </c>
      <c r="C16" s="25">
        <v>18805</v>
      </c>
      <c r="D16" s="25">
        <v>19222</v>
      </c>
      <c r="E16" s="25">
        <v>20628</v>
      </c>
    </row>
    <row r="17" spans="1:5">
      <c r="B17" s="18" t="s">
        <v>74</v>
      </c>
      <c r="C17" s="25">
        <v>25484</v>
      </c>
      <c r="D17" s="25">
        <v>25850</v>
      </c>
      <c r="E17" s="25">
        <v>22831</v>
      </c>
    </row>
    <row r="18" spans="1:5">
      <c r="B18" s="18" t="s">
        <v>253</v>
      </c>
      <c r="C18" s="25">
        <v>37190</v>
      </c>
      <c r="D18" s="25">
        <v>29980</v>
      </c>
      <c r="E18" s="25">
        <v>24348</v>
      </c>
    </row>
    <row r="19" spans="1:5">
      <c r="B19" s="18" t="s">
        <v>248</v>
      </c>
      <c r="C19" s="25">
        <v>17417</v>
      </c>
      <c r="D19" s="25">
        <v>12863</v>
      </c>
      <c r="E19" s="25">
        <v>11132</v>
      </c>
    </row>
    <row r="20" spans="1:5">
      <c r="B20" s="18" t="s">
        <v>64</v>
      </c>
      <c r="C20" s="25">
        <v>265595</v>
      </c>
      <c r="D20" s="25">
        <v>229234</v>
      </c>
      <c r="E20" s="25">
        <v>215639</v>
      </c>
    </row>
    <row r="21" spans="1:5">
      <c r="C21" s="25"/>
      <c r="D21" s="25"/>
      <c r="E21" s="25"/>
    </row>
    <row r="22" spans="1:5">
      <c r="A22" s="60" t="s">
        <v>63</v>
      </c>
      <c r="C22" s="18">
        <v>2018</v>
      </c>
      <c r="D22" s="18">
        <v>2017</v>
      </c>
      <c r="E22" s="18">
        <v>2016</v>
      </c>
    </row>
    <row r="23" spans="1:5">
      <c r="B23" s="18" t="s">
        <v>78</v>
      </c>
      <c r="C23" s="25">
        <v>217722</v>
      </c>
      <c r="D23" s="25">
        <v>216756</v>
      </c>
      <c r="E23" s="25">
        <v>211884</v>
      </c>
    </row>
    <row r="24" spans="1:5">
      <c r="B24" s="18" t="s">
        <v>76</v>
      </c>
      <c r="C24" s="25">
        <v>43535</v>
      </c>
      <c r="D24" s="25">
        <v>43753</v>
      </c>
      <c r="E24" s="25">
        <v>45590</v>
      </c>
    </row>
    <row r="25" spans="1:5">
      <c r="B25" s="18" t="s">
        <v>74</v>
      </c>
      <c r="C25" s="25">
        <v>18209</v>
      </c>
      <c r="D25" s="25">
        <v>19251</v>
      </c>
      <c r="E25" s="25">
        <v>18484</v>
      </c>
    </row>
    <row r="26" spans="1:5">
      <c r="C26" s="25"/>
      <c r="D26" s="25"/>
      <c r="E26" s="25"/>
    </row>
    <row r="27" spans="1:5">
      <c r="B27" s="18" t="s">
        <v>311</v>
      </c>
    </row>
    <row r="28" spans="1:5">
      <c r="B28" s="18" t="s">
        <v>310</v>
      </c>
    </row>
    <row r="29" spans="1:5">
      <c r="B29" s="18" t="s">
        <v>309</v>
      </c>
    </row>
    <row r="30" spans="1:5">
      <c r="B30" s="18" t="s">
        <v>308</v>
      </c>
      <c r="C30" s="18" t="s">
        <v>307</v>
      </c>
    </row>
    <row r="31" spans="1:5">
      <c r="B31" s="18" t="s">
        <v>306</v>
      </c>
    </row>
    <row r="32" spans="1:5">
      <c r="B32" s="18" t="s">
        <v>305</v>
      </c>
    </row>
    <row r="33" spans="2:2">
      <c r="B33" s="18" t="s">
        <v>304</v>
      </c>
    </row>
  </sheetData>
  <customSheetViews>
    <customSheetView guid="{BD98B63B-DCB5-4DA0-98FC-840192A00168}" topLeftCell="A13">
      <selection activeCell="A14" sqref="A14:E25"/>
      <pageMargins left="0.7" right="0.7" top="0.75" bottom="0.75" header="0.3" footer="0.3"/>
    </customSheetView>
  </customSheetView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69FCD-9E5D-4C12-A2B7-2D995F12BE79}">
  <dimension ref="A1:I66"/>
  <sheetViews>
    <sheetView topLeftCell="A57" workbookViewId="0">
      <selection sqref="A1:I66"/>
    </sheetView>
  </sheetViews>
  <sheetFormatPr defaultColWidth="9.109375" defaultRowHeight="18"/>
  <cols>
    <col min="1" max="16384" width="9.109375" style="18"/>
  </cols>
  <sheetData>
    <row r="1" spans="1:9">
      <c r="A1" s="106" t="s">
        <v>139</v>
      </c>
      <c r="B1" s="107"/>
      <c r="C1" s="107"/>
      <c r="D1" s="107"/>
      <c r="E1" s="107"/>
      <c r="F1" s="107"/>
      <c r="G1" s="107"/>
      <c r="H1" s="107"/>
      <c r="I1" s="107"/>
    </row>
    <row r="2" spans="1:9">
      <c r="A2" s="106" t="s">
        <v>50</v>
      </c>
      <c r="B2" s="107"/>
      <c r="C2" s="107"/>
      <c r="D2" s="107"/>
      <c r="E2" s="107"/>
      <c r="F2" s="107"/>
      <c r="G2" s="107"/>
      <c r="H2" s="107"/>
      <c r="I2" s="107"/>
    </row>
    <row r="3" spans="1:9">
      <c r="A3" s="106" t="s">
        <v>138</v>
      </c>
      <c r="B3" s="107"/>
      <c r="C3" s="107"/>
      <c r="D3" s="107"/>
      <c r="E3" s="107"/>
      <c r="F3" s="107"/>
      <c r="G3" s="107"/>
      <c r="H3" s="107"/>
      <c r="I3" s="107"/>
    </row>
    <row r="4" spans="1:9">
      <c r="A4" s="106" t="s">
        <v>137</v>
      </c>
      <c r="B4" s="107"/>
      <c r="C4" s="107"/>
      <c r="D4" s="107"/>
      <c r="E4" s="107"/>
      <c r="F4" s="107"/>
      <c r="G4" s="107"/>
      <c r="H4" s="107"/>
      <c r="I4" s="107"/>
    </row>
    <row r="5" spans="1:9">
      <c r="A5" s="106" t="s">
        <v>136</v>
      </c>
      <c r="B5" s="107"/>
      <c r="C5" s="107"/>
      <c r="D5" s="107"/>
      <c r="E5" s="107"/>
      <c r="F5" s="107"/>
      <c r="G5" s="107"/>
      <c r="H5" s="107"/>
      <c r="I5" s="107"/>
    </row>
    <row r="6" spans="1:9">
      <c r="A6" s="106" t="s">
        <v>135</v>
      </c>
      <c r="B6" s="107"/>
      <c r="C6" s="107"/>
      <c r="D6" s="107"/>
      <c r="E6" s="107"/>
      <c r="F6" s="107"/>
      <c r="G6" s="107"/>
      <c r="H6" s="107"/>
      <c r="I6" s="107"/>
    </row>
    <row r="7" spans="1:9">
      <c r="A7" s="106" t="s">
        <v>134</v>
      </c>
      <c r="B7" s="107"/>
      <c r="C7" s="107"/>
      <c r="D7" s="107"/>
      <c r="E7" s="107"/>
      <c r="F7" s="107"/>
      <c r="G7" s="107"/>
      <c r="H7" s="107"/>
      <c r="I7" s="107"/>
    </row>
    <row r="8" spans="1:9">
      <c r="A8" s="108" t="s">
        <v>133</v>
      </c>
      <c r="B8" s="107"/>
      <c r="C8" s="107"/>
      <c r="D8" s="107"/>
      <c r="E8" s="107"/>
      <c r="F8" s="107"/>
      <c r="G8" s="107"/>
      <c r="H8" s="107"/>
      <c r="I8" s="107"/>
    </row>
    <row r="9" spans="1:9">
      <c r="A9" s="106" t="s">
        <v>50</v>
      </c>
      <c r="B9" s="107"/>
      <c r="C9" s="107"/>
      <c r="D9" s="107"/>
      <c r="E9" s="107"/>
      <c r="F9" s="107"/>
      <c r="G9" s="107"/>
      <c r="H9" s="107"/>
      <c r="I9" s="107"/>
    </row>
    <row r="10" spans="1:9">
      <c r="A10" s="23"/>
      <c r="B10" s="22" t="s">
        <v>132</v>
      </c>
      <c r="C10" s="23"/>
      <c r="D10" s="23"/>
      <c r="E10" s="23"/>
      <c r="F10" s="23"/>
      <c r="G10" s="23"/>
      <c r="H10" s="23"/>
      <c r="I10" s="23"/>
    </row>
    <row r="11" spans="1:9">
      <c r="A11" s="23"/>
      <c r="B11" s="23"/>
      <c r="C11" s="23"/>
      <c r="D11" s="23"/>
      <c r="E11" s="23"/>
      <c r="F11" s="23"/>
      <c r="G11" s="23"/>
      <c r="H11" s="23"/>
      <c r="I11" s="23"/>
    </row>
    <row r="12" spans="1:9">
      <c r="A12" s="23"/>
      <c r="B12" s="104" t="s">
        <v>131</v>
      </c>
      <c r="C12" s="105" t="s">
        <v>50</v>
      </c>
      <c r="D12" s="105" t="s">
        <v>50</v>
      </c>
      <c r="E12" s="105" t="s">
        <v>50</v>
      </c>
      <c r="F12" s="105" t="s">
        <v>50</v>
      </c>
      <c r="G12" s="23"/>
      <c r="H12" s="23"/>
      <c r="I12" s="23"/>
    </row>
    <row r="13" spans="1:9">
      <c r="A13" s="23"/>
      <c r="B13" s="104" t="s">
        <v>130</v>
      </c>
      <c r="C13" s="105" t="s">
        <v>50</v>
      </c>
      <c r="D13" s="105" t="s">
        <v>50</v>
      </c>
      <c r="E13" s="105" t="s">
        <v>50</v>
      </c>
      <c r="F13" s="105" t="s">
        <v>50</v>
      </c>
      <c r="G13" s="23"/>
      <c r="H13" s="23"/>
      <c r="I13" s="23"/>
    </row>
    <row r="14" spans="1:9">
      <c r="A14" s="23"/>
      <c r="B14" s="22" t="s">
        <v>129</v>
      </c>
      <c r="C14" s="23"/>
      <c r="D14" s="23"/>
      <c r="E14" s="23"/>
      <c r="F14" s="23"/>
      <c r="G14" s="23"/>
      <c r="H14" s="23"/>
      <c r="I14" s="23"/>
    </row>
    <row r="15" spans="1:9">
      <c r="A15" s="23"/>
      <c r="B15" s="23"/>
      <c r="C15" s="23"/>
      <c r="D15" s="23"/>
      <c r="E15" s="23"/>
      <c r="F15" s="23"/>
      <c r="G15" s="23"/>
      <c r="H15" s="23"/>
      <c r="I15" s="23"/>
    </row>
    <row r="16" spans="1:9">
      <c r="A16" s="23"/>
      <c r="B16" s="22" t="s">
        <v>50</v>
      </c>
      <c r="C16" s="22">
        <v>2003</v>
      </c>
      <c r="D16" s="22" t="s">
        <v>128</v>
      </c>
      <c r="E16" s="22" t="s">
        <v>50</v>
      </c>
      <c r="F16" s="22">
        <v>2002</v>
      </c>
      <c r="G16" s="22" t="s">
        <v>128</v>
      </c>
      <c r="H16" s="22" t="s">
        <v>50</v>
      </c>
      <c r="I16" s="22">
        <v>2001</v>
      </c>
    </row>
    <row r="17" spans="1:9">
      <c r="A17" s="23"/>
      <c r="B17" s="22" t="s">
        <v>50</v>
      </c>
      <c r="C17" s="24" t="s">
        <v>49</v>
      </c>
      <c r="D17" s="24" t="s">
        <v>49</v>
      </c>
      <c r="E17" s="22" t="s">
        <v>50</v>
      </c>
      <c r="F17" s="24" t="s">
        <v>49</v>
      </c>
      <c r="G17" s="24" t="s">
        <v>49</v>
      </c>
      <c r="H17" s="22" t="s">
        <v>50</v>
      </c>
      <c r="I17" s="24" t="s">
        <v>49</v>
      </c>
    </row>
    <row r="18" spans="1:9">
      <c r="A18" s="23"/>
      <c r="B18" s="22" t="s">
        <v>127</v>
      </c>
      <c r="C18" s="23"/>
      <c r="D18" s="23"/>
      <c r="E18" s="23"/>
      <c r="F18" s="23"/>
      <c r="G18" s="23"/>
      <c r="H18" s="23"/>
      <c r="I18" s="23"/>
    </row>
    <row r="19" spans="1:9">
      <c r="A19" s="23"/>
      <c r="B19" s="22" t="s">
        <v>126</v>
      </c>
      <c r="C19" s="21">
        <v>3181</v>
      </c>
      <c r="D19" s="20">
        <v>2</v>
      </c>
      <c r="E19" s="22" t="s">
        <v>100</v>
      </c>
      <c r="F19" s="20">
        <v>3131</v>
      </c>
      <c r="G19" s="20">
        <v>3</v>
      </c>
      <c r="H19" s="22" t="s">
        <v>100</v>
      </c>
      <c r="I19" s="20">
        <v>3037</v>
      </c>
    </row>
    <row r="20" spans="1:9">
      <c r="A20" s="23"/>
      <c r="B20" s="22" t="s">
        <v>125</v>
      </c>
      <c r="C20" s="20">
        <v>1309</v>
      </c>
      <c r="D20" s="22" t="s">
        <v>50</v>
      </c>
      <c r="E20" s="36">
        <v>0.05</v>
      </c>
      <c r="F20" s="20">
        <v>1251</v>
      </c>
      <c r="G20" s="22" t="s">
        <v>50</v>
      </c>
      <c r="H20" s="36">
        <v>0</v>
      </c>
      <c r="I20" s="20">
        <v>1249</v>
      </c>
    </row>
    <row r="21" spans="1:9">
      <c r="A21" s="23"/>
      <c r="B21" s="22" t="s">
        <v>124</v>
      </c>
      <c r="C21" s="20">
        <v>698</v>
      </c>
      <c r="D21" s="22" t="s">
        <v>114</v>
      </c>
      <c r="E21" s="22" t="s">
        <v>101</v>
      </c>
      <c r="F21" s="20">
        <v>710</v>
      </c>
      <c r="G21" s="22" t="s">
        <v>50</v>
      </c>
      <c r="H21" s="36">
        <v>0</v>
      </c>
      <c r="I21" s="20">
        <v>713</v>
      </c>
    </row>
    <row r="22" spans="1:9">
      <c r="A22" s="23"/>
      <c r="B22" s="22" t="s">
        <v>123</v>
      </c>
      <c r="C22" s="20">
        <v>621</v>
      </c>
      <c r="D22" s="36">
        <v>1.19</v>
      </c>
      <c r="E22" s="22" t="s">
        <v>50</v>
      </c>
      <c r="F22" s="20">
        <v>283</v>
      </c>
      <c r="G22" s="19">
        <v>0</v>
      </c>
      <c r="H22" s="22" t="s">
        <v>50</v>
      </c>
      <c r="I22" s="20">
        <v>19</v>
      </c>
    </row>
    <row r="23" spans="1:9">
      <c r="A23" s="23"/>
      <c r="B23" s="22" t="s">
        <v>122</v>
      </c>
      <c r="C23" s="20">
        <v>398</v>
      </c>
      <c r="D23" s="22" t="s">
        <v>50</v>
      </c>
      <c r="E23" s="36">
        <v>0.08</v>
      </c>
      <c r="F23" s="20">
        <v>367</v>
      </c>
      <c r="G23" s="22" t="s">
        <v>50</v>
      </c>
      <c r="H23" s="36">
        <v>0.06</v>
      </c>
      <c r="I23" s="20">
        <v>345</v>
      </c>
    </row>
    <row r="24" spans="1:9">
      <c r="A24" s="23"/>
      <c r="B24" s="22" t="s">
        <v>50</v>
      </c>
      <c r="C24" s="24" t="s">
        <v>49</v>
      </c>
      <c r="D24" s="22" t="s">
        <v>50</v>
      </c>
      <c r="E24" s="22" t="s">
        <v>50</v>
      </c>
      <c r="F24" s="24" t="s">
        <v>49</v>
      </c>
      <c r="G24" s="22" t="s">
        <v>50</v>
      </c>
      <c r="H24" s="22" t="s">
        <v>50</v>
      </c>
      <c r="I24" s="24" t="s">
        <v>49</v>
      </c>
    </row>
    <row r="25" spans="1:9">
      <c r="A25" s="23"/>
      <c r="B25" s="22" t="s">
        <v>64</v>
      </c>
      <c r="C25" s="21">
        <v>6207</v>
      </c>
      <c r="D25" s="20">
        <v>8</v>
      </c>
      <c r="E25" s="22" t="s">
        <v>100</v>
      </c>
      <c r="F25" s="20">
        <v>5742</v>
      </c>
      <c r="G25" s="20">
        <v>7</v>
      </c>
      <c r="H25" s="22" t="s">
        <v>100</v>
      </c>
      <c r="I25" s="20">
        <v>5363</v>
      </c>
    </row>
    <row r="26" spans="1:9">
      <c r="A26" s="23"/>
      <c r="B26" s="22" t="s">
        <v>50</v>
      </c>
      <c r="C26" s="24" t="s">
        <v>49</v>
      </c>
      <c r="D26" s="22" t="s">
        <v>50</v>
      </c>
      <c r="E26" s="22" t="s">
        <v>50</v>
      </c>
      <c r="F26" s="24" t="s">
        <v>49</v>
      </c>
      <c r="G26" s="22" t="s">
        <v>50</v>
      </c>
      <c r="H26" s="22" t="s">
        <v>50</v>
      </c>
      <c r="I26" s="24" t="s">
        <v>49</v>
      </c>
    </row>
    <row r="27" spans="1:9">
      <c r="A27" s="23"/>
      <c r="B27" s="22" t="s">
        <v>121</v>
      </c>
      <c r="C27" s="23"/>
      <c r="D27" s="23"/>
      <c r="E27" s="23"/>
      <c r="F27" s="23"/>
      <c r="G27" s="23"/>
      <c r="H27" s="23"/>
      <c r="I27" s="23"/>
    </row>
    <row r="28" spans="1:9">
      <c r="A28" s="23"/>
      <c r="B28" s="22" t="s">
        <v>120</v>
      </c>
      <c r="C28" s="20">
        <v>1620</v>
      </c>
      <c r="D28" s="22" t="s">
        <v>119</v>
      </c>
      <c r="E28" s="22" t="s">
        <v>101</v>
      </c>
      <c r="F28" s="20">
        <v>1728</v>
      </c>
      <c r="G28" s="22" t="s">
        <v>114</v>
      </c>
      <c r="H28" s="22" t="s">
        <v>101</v>
      </c>
      <c r="I28" s="20">
        <v>1768</v>
      </c>
    </row>
    <row r="29" spans="1:9">
      <c r="A29" s="23"/>
      <c r="B29" s="22" t="s">
        <v>118</v>
      </c>
      <c r="C29" s="20">
        <v>684</v>
      </c>
      <c r="D29" s="22" t="s">
        <v>117</v>
      </c>
      <c r="E29" s="22" t="s">
        <v>101</v>
      </c>
      <c r="F29" s="20">
        <v>722</v>
      </c>
      <c r="G29" s="22" t="s">
        <v>103</v>
      </c>
      <c r="H29" s="22" t="s">
        <v>101</v>
      </c>
      <c r="I29" s="20">
        <v>754</v>
      </c>
    </row>
    <row r="30" spans="1:9">
      <c r="A30" s="23"/>
      <c r="B30" s="22" t="s">
        <v>116</v>
      </c>
      <c r="C30" s="20">
        <v>339</v>
      </c>
      <c r="D30" s="22" t="s">
        <v>115</v>
      </c>
      <c r="E30" s="22" t="s">
        <v>101</v>
      </c>
      <c r="F30" s="20">
        <v>386</v>
      </c>
      <c r="G30" s="22" t="s">
        <v>114</v>
      </c>
      <c r="H30" s="22" t="s">
        <v>101</v>
      </c>
      <c r="I30" s="20">
        <v>394</v>
      </c>
    </row>
    <row r="31" spans="1:9">
      <c r="A31" s="23"/>
      <c r="B31" s="22" t="s">
        <v>113</v>
      </c>
      <c r="C31" s="20">
        <v>187</v>
      </c>
      <c r="D31" s="36">
        <v>1.03</v>
      </c>
      <c r="E31" s="22" t="s">
        <v>50</v>
      </c>
      <c r="F31" s="20">
        <v>92</v>
      </c>
      <c r="G31" s="19">
        <v>0</v>
      </c>
      <c r="H31" s="22" t="s">
        <v>50</v>
      </c>
      <c r="I31" s="20">
        <v>7</v>
      </c>
    </row>
    <row r="32" spans="1:9">
      <c r="A32" s="23"/>
      <c r="B32" s="22" t="s">
        <v>112</v>
      </c>
      <c r="C32" s="20">
        <v>182</v>
      </c>
      <c r="D32" s="22" t="s">
        <v>50</v>
      </c>
      <c r="E32" s="36">
        <v>0.05</v>
      </c>
      <c r="F32" s="20">
        <v>173</v>
      </c>
      <c r="G32" s="22" t="s">
        <v>50</v>
      </c>
      <c r="H32" s="36">
        <v>0.05</v>
      </c>
      <c r="I32" s="20">
        <v>164</v>
      </c>
    </row>
    <row r="33" spans="1:9">
      <c r="A33" s="23"/>
      <c r="B33" s="22" t="s">
        <v>50</v>
      </c>
      <c r="C33" s="24" t="s">
        <v>49</v>
      </c>
      <c r="D33" s="22" t="s">
        <v>50</v>
      </c>
      <c r="E33" s="22" t="s">
        <v>50</v>
      </c>
      <c r="F33" s="24" t="s">
        <v>49</v>
      </c>
      <c r="G33" s="22" t="s">
        <v>50</v>
      </c>
      <c r="H33" s="22" t="s">
        <v>50</v>
      </c>
      <c r="I33" s="24" t="s">
        <v>49</v>
      </c>
    </row>
    <row r="34" spans="1:9">
      <c r="A34" s="23"/>
      <c r="B34" s="22" t="s">
        <v>55</v>
      </c>
      <c r="C34" s="20">
        <v>3012</v>
      </c>
      <c r="D34" s="22" t="s">
        <v>102</v>
      </c>
      <c r="E34" s="22" t="s">
        <v>101</v>
      </c>
      <c r="F34" s="20">
        <v>3101</v>
      </c>
      <c r="G34" s="22" t="s">
        <v>50</v>
      </c>
      <c r="H34" s="36">
        <v>0</v>
      </c>
      <c r="I34" s="20">
        <v>3087</v>
      </c>
    </row>
    <row r="35" spans="1:9">
      <c r="A35" s="23"/>
      <c r="B35" s="22" t="s">
        <v>50</v>
      </c>
      <c r="C35" s="24" t="s">
        <v>49</v>
      </c>
      <c r="D35" s="22" t="s">
        <v>50</v>
      </c>
      <c r="E35" s="22" t="s">
        <v>50</v>
      </c>
      <c r="F35" s="24" t="s">
        <v>49</v>
      </c>
      <c r="G35" s="22" t="s">
        <v>50</v>
      </c>
      <c r="H35" s="22" t="s">
        <v>50</v>
      </c>
      <c r="I35" s="24" t="s">
        <v>49</v>
      </c>
    </row>
    <row r="36" spans="1:9">
      <c r="A36" s="23"/>
      <c r="B36" s="22" t="s">
        <v>82</v>
      </c>
      <c r="C36" s="23"/>
      <c r="D36" s="23"/>
      <c r="E36" s="23"/>
      <c r="F36" s="23"/>
      <c r="G36" s="23"/>
      <c r="H36" s="23"/>
      <c r="I36" s="23"/>
    </row>
    <row r="37" spans="1:9">
      <c r="A37" s="23"/>
      <c r="B37" s="22" t="s">
        <v>81</v>
      </c>
      <c r="C37" s="21">
        <v>1237</v>
      </c>
      <c r="D37" s="22" t="s">
        <v>111</v>
      </c>
      <c r="E37" s="22" t="s">
        <v>101</v>
      </c>
      <c r="F37" s="21">
        <v>1380</v>
      </c>
      <c r="G37" s="22" t="s">
        <v>110</v>
      </c>
      <c r="H37" s="22" t="s">
        <v>101</v>
      </c>
      <c r="I37" s="21">
        <v>1664</v>
      </c>
    </row>
    <row r="38" spans="1:9">
      <c r="A38" s="23"/>
      <c r="B38" s="22" t="s">
        <v>77</v>
      </c>
      <c r="C38" s="20">
        <v>1299</v>
      </c>
      <c r="D38" s="36">
        <v>0.56000000000000005</v>
      </c>
      <c r="E38" s="22" t="s">
        <v>50</v>
      </c>
      <c r="F38" s="20">
        <v>831</v>
      </c>
      <c r="G38" s="22" t="s">
        <v>50</v>
      </c>
      <c r="H38" s="36">
        <v>0.02</v>
      </c>
      <c r="I38" s="20">
        <v>813</v>
      </c>
    </row>
    <row r="39" spans="1:9">
      <c r="A39" s="23"/>
      <c r="B39" s="22" t="s">
        <v>75</v>
      </c>
      <c r="C39" s="20">
        <v>1238</v>
      </c>
      <c r="D39" s="22" t="s">
        <v>109</v>
      </c>
      <c r="E39" s="22" t="s">
        <v>101</v>
      </c>
      <c r="F39" s="20">
        <v>1448</v>
      </c>
      <c r="G39" s="36">
        <v>0.3</v>
      </c>
      <c r="H39" s="22" t="s">
        <v>50</v>
      </c>
      <c r="I39" s="20">
        <v>1117</v>
      </c>
    </row>
    <row r="40" spans="1:9">
      <c r="A40" s="23"/>
      <c r="B40" s="22" t="s">
        <v>72</v>
      </c>
      <c r="C40" s="20">
        <v>717</v>
      </c>
      <c r="D40" s="22" t="s">
        <v>105</v>
      </c>
      <c r="E40" s="22" t="s">
        <v>101</v>
      </c>
      <c r="F40" s="20">
        <v>875</v>
      </c>
      <c r="G40" s="22" t="s">
        <v>50</v>
      </c>
      <c r="H40" s="36">
        <v>0.08</v>
      </c>
      <c r="I40" s="20">
        <v>809</v>
      </c>
    </row>
    <row r="41" spans="1:9">
      <c r="A41" s="23"/>
      <c r="B41" s="22" t="s">
        <v>50</v>
      </c>
      <c r="C41" s="24" t="s">
        <v>49</v>
      </c>
      <c r="D41" s="22" t="s">
        <v>50</v>
      </c>
      <c r="E41" s="22" t="s">
        <v>50</v>
      </c>
      <c r="F41" s="24" t="s">
        <v>49</v>
      </c>
      <c r="G41" s="22" t="s">
        <v>50</v>
      </c>
      <c r="H41" s="22" t="s">
        <v>50</v>
      </c>
      <c r="I41" s="24" t="s">
        <v>49</v>
      </c>
    </row>
    <row r="42" spans="1:9">
      <c r="A42" s="23"/>
      <c r="B42" s="22" t="s">
        <v>69</v>
      </c>
      <c r="C42" s="20">
        <v>4491</v>
      </c>
      <c r="D42" s="22" t="s">
        <v>108</v>
      </c>
      <c r="E42" s="22" t="s">
        <v>101</v>
      </c>
      <c r="F42" s="20">
        <v>4534</v>
      </c>
      <c r="G42" s="22" t="s">
        <v>50</v>
      </c>
      <c r="H42" s="36">
        <v>0.03</v>
      </c>
      <c r="I42" s="20">
        <v>4403</v>
      </c>
    </row>
    <row r="43" spans="1:9">
      <c r="A43" s="23"/>
      <c r="B43" s="22" t="s">
        <v>50</v>
      </c>
      <c r="C43" s="24" t="s">
        <v>49</v>
      </c>
      <c r="D43" s="22" t="s">
        <v>50</v>
      </c>
      <c r="E43" s="22" t="s">
        <v>50</v>
      </c>
      <c r="F43" s="24" t="s">
        <v>49</v>
      </c>
      <c r="G43" s="22" t="s">
        <v>50</v>
      </c>
      <c r="H43" s="22" t="s">
        <v>50</v>
      </c>
      <c r="I43" s="24" t="s">
        <v>49</v>
      </c>
    </row>
    <row r="44" spans="1:9">
      <c r="A44" s="23"/>
      <c r="B44" s="22" t="s">
        <v>68</v>
      </c>
      <c r="C44" s="20">
        <v>1058</v>
      </c>
      <c r="D44" s="36">
        <v>0.57000000000000006</v>
      </c>
      <c r="E44" s="22" t="s">
        <v>50</v>
      </c>
      <c r="F44" s="20">
        <v>674</v>
      </c>
      <c r="G44" s="36">
        <v>0.74</v>
      </c>
      <c r="H44" s="22" t="s">
        <v>50</v>
      </c>
      <c r="I44" s="20">
        <v>387</v>
      </c>
    </row>
    <row r="45" spans="1:9">
      <c r="A45" s="23"/>
      <c r="B45" s="22" t="s">
        <v>67</v>
      </c>
      <c r="C45" s="20">
        <v>362</v>
      </c>
      <c r="D45" s="36">
        <v>0.18</v>
      </c>
      <c r="E45" s="22" t="s">
        <v>50</v>
      </c>
      <c r="F45" s="20">
        <v>307</v>
      </c>
      <c r="G45" s="36">
        <v>0.33</v>
      </c>
      <c r="H45" s="22" t="s">
        <v>50</v>
      </c>
      <c r="I45" s="20">
        <v>230</v>
      </c>
    </row>
    <row r="46" spans="1:9">
      <c r="A46" s="23"/>
      <c r="B46" s="22" t="s">
        <v>65</v>
      </c>
      <c r="C46" s="20">
        <v>296</v>
      </c>
      <c r="D46" s="36">
        <v>0.3</v>
      </c>
      <c r="E46" s="22" t="s">
        <v>50</v>
      </c>
      <c r="F46" s="20">
        <v>227</v>
      </c>
      <c r="G46" s="22" t="s">
        <v>107</v>
      </c>
      <c r="H46" s="22" t="s">
        <v>101</v>
      </c>
      <c r="I46" s="20">
        <v>343</v>
      </c>
    </row>
    <row r="47" spans="1:9">
      <c r="A47" s="23"/>
      <c r="B47" s="22" t="s">
        <v>50</v>
      </c>
      <c r="C47" s="24" t="s">
        <v>49</v>
      </c>
      <c r="D47" s="22" t="s">
        <v>50</v>
      </c>
      <c r="E47" s="22" t="s">
        <v>50</v>
      </c>
      <c r="F47" s="24" t="s">
        <v>49</v>
      </c>
      <c r="G47" s="22" t="s">
        <v>50</v>
      </c>
      <c r="H47" s="22" t="s">
        <v>50</v>
      </c>
      <c r="I47" s="24" t="s">
        <v>49</v>
      </c>
    </row>
    <row r="48" spans="1:9">
      <c r="A48" s="23"/>
      <c r="B48" s="22" t="s">
        <v>64</v>
      </c>
      <c r="C48" s="21">
        <v>6207</v>
      </c>
      <c r="D48" s="20">
        <v>8</v>
      </c>
      <c r="E48" s="22" t="s">
        <v>100</v>
      </c>
      <c r="F48" s="20">
        <v>5742</v>
      </c>
      <c r="G48" s="20">
        <v>7</v>
      </c>
      <c r="H48" s="22" t="s">
        <v>100</v>
      </c>
      <c r="I48" s="20">
        <v>5363</v>
      </c>
    </row>
    <row r="49" spans="1:9">
      <c r="A49" s="23"/>
      <c r="B49" s="22" t="s">
        <v>50</v>
      </c>
      <c r="C49" s="24" t="s">
        <v>49</v>
      </c>
      <c r="D49" s="22" t="s">
        <v>50</v>
      </c>
      <c r="E49" s="22" t="s">
        <v>50</v>
      </c>
      <c r="F49" s="24" t="s">
        <v>49</v>
      </c>
      <c r="G49" s="22" t="s">
        <v>50</v>
      </c>
      <c r="H49" s="22" t="s">
        <v>50</v>
      </c>
      <c r="I49" s="24" t="s">
        <v>49</v>
      </c>
    </row>
    <row r="50" spans="1:9">
      <c r="A50" s="23"/>
      <c r="B50" s="22" t="s">
        <v>63</v>
      </c>
      <c r="C50" s="23"/>
      <c r="D50" s="23"/>
      <c r="E50" s="23"/>
      <c r="F50" s="23"/>
      <c r="G50" s="23"/>
      <c r="H50" s="23"/>
      <c r="I50" s="23"/>
    </row>
    <row r="51" spans="1:9">
      <c r="A51" s="23"/>
      <c r="B51" s="22" t="s">
        <v>62</v>
      </c>
      <c r="C51" s="20">
        <v>667</v>
      </c>
      <c r="D51" s="22" t="s">
        <v>106</v>
      </c>
      <c r="E51" s="22" t="s">
        <v>101</v>
      </c>
      <c r="F51" s="20">
        <v>766</v>
      </c>
      <c r="G51" s="22" t="s">
        <v>105</v>
      </c>
      <c r="H51" s="22" t="s">
        <v>101</v>
      </c>
      <c r="I51" s="20">
        <v>937</v>
      </c>
    </row>
    <row r="52" spans="1:9">
      <c r="A52" s="23"/>
      <c r="B52" s="22" t="s">
        <v>61</v>
      </c>
      <c r="C52" s="20">
        <v>604</v>
      </c>
      <c r="D52" s="36">
        <v>0.69000000000000006</v>
      </c>
      <c r="E52" s="22" t="s">
        <v>50</v>
      </c>
      <c r="F52" s="20">
        <v>357</v>
      </c>
      <c r="G52" s="22" t="s">
        <v>50</v>
      </c>
      <c r="H52" s="36">
        <v>0.03</v>
      </c>
      <c r="I52" s="20">
        <v>346</v>
      </c>
    </row>
    <row r="53" spans="1:9">
      <c r="A53" s="23"/>
      <c r="B53" s="22" t="s">
        <v>59</v>
      </c>
      <c r="C53" s="20">
        <v>1094</v>
      </c>
      <c r="D53" s="22" t="s">
        <v>104</v>
      </c>
      <c r="E53" s="22" t="s">
        <v>101</v>
      </c>
      <c r="F53" s="20">
        <v>1301</v>
      </c>
      <c r="G53" s="22" t="s">
        <v>50</v>
      </c>
      <c r="H53" s="36">
        <v>0.08</v>
      </c>
      <c r="I53" s="20">
        <v>1208</v>
      </c>
    </row>
    <row r="54" spans="1:9">
      <c r="A54" s="23"/>
      <c r="B54" s="22" t="s">
        <v>58</v>
      </c>
      <c r="C54" s="20">
        <v>647</v>
      </c>
      <c r="D54" s="22" t="s">
        <v>103</v>
      </c>
      <c r="E54" s="22" t="s">
        <v>101</v>
      </c>
      <c r="F54" s="20">
        <v>677</v>
      </c>
      <c r="G54" s="36">
        <v>0.14000000000000001</v>
      </c>
      <c r="H54" s="22" t="s">
        <v>50</v>
      </c>
      <c r="I54" s="20">
        <v>596</v>
      </c>
    </row>
    <row r="55" spans="1:9">
      <c r="A55" s="23"/>
      <c r="B55" s="22" t="s">
        <v>50</v>
      </c>
      <c r="C55" s="24" t="s">
        <v>49</v>
      </c>
      <c r="D55" s="22" t="s">
        <v>50</v>
      </c>
      <c r="E55" s="22" t="s">
        <v>50</v>
      </c>
      <c r="F55" s="24" t="s">
        <v>49</v>
      </c>
      <c r="G55" s="22" t="s">
        <v>50</v>
      </c>
      <c r="H55" s="22" t="s">
        <v>50</v>
      </c>
      <c r="I55" s="24" t="s">
        <v>49</v>
      </c>
    </row>
    <row r="56" spans="1:9">
      <c r="A56" s="23"/>
      <c r="B56" s="22" t="s">
        <v>55</v>
      </c>
      <c r="C56" s="20">
        <v>3012</v>
      </c>
      <c r="D56" s="22" t="s">
        <v>102</v>
      </c>
      <c r="E56" s="22" t="s">
        <v>101</v>
      </c>
      <c r="F56" s="20">
        <v>3101</v>
      </c>
      <c r="G56" s="22" t="s">
        <v>50</v>
      </c>
      <c r="H56" s="36">
        <v>0</v>
      </c>
      <c r="I56" s="20">
        <v>3087</v>
      </c>
    </row>
    <row r="57" spans="1:9">
      <c r="A57" s="23"/>
      <c r="B57" s="22" t="s">
        <v>50</v>
      </c>
      <c r="C57" s="24" t="s">
        <v>49</v>
      </c>
      <c r="D57" s="22" t="s">
        <v>50</v>
      </c>
      <c r="E57" s="22" t="s">
        <v>50</v>
      </c>
      <c r="F57" s="24" t="s">
        <v>49</v>
      </c>
      <c r="G57" s="22" t="s">
        <v>50</v>
      </c>
      <c r="H57" s="22" t="s">
        <v>50</v>
      </c>
      <c r="I57" s="24" t="s">
        <v>49</v>
      </c>
    </row>
    <row r="58" spans="1:9">
      <c r="A58" s="23"/>
      <c r="B58" s="22" t="s">
        <v>53</v>
      </c>
      <c r="C58" s="21">
        <v>1491</v>
      </c>
      <c r="D58" s="20">
        <v>2</v>
      </c>
      <c r="E58" s="22" t="s">
        <v>100</v>
      </c>
      <c r="F58" s="20">
        <v>1462</v>
      </c>
      <c r="G58" s="20">
        <v>3</v>
      </c>
      <c r="H58" s="22" t="s">
        <v>100</v>
      </c>
      <c r="I58" s="20">
        <v>1426</v>
      </c>
    </row>
    <row r="59" spans="1:9">
      <c r="A59" s="23"/>
      <c r="B59" s="22" t="s">
        <v>50</v>
      </c>
      <c r="C59" s="24" t="s">
        <v>49</v>
      </c>
      <c r="D59" s="22" t="s">
        <v>50</v>
      </c>
      <c r="E59" s="22" t="s">
        <v>50</v>
      </c>
      <c r="F59" s="24" t="s">
        <v>49</v>
      </c>
      <c r="G59" s="22" t="s">
        <v>50</v>
      </c>
      <c r="H59" s="22" t="s">
        <v>50</v>
      </c>
      <c r="I59" s="24" t="s">
        <v>49</v>
      </c>
    </row>
    <row r="60" spans="1:9">
      <c r="A60" s="23"/>
      <c r="B60" s="22" t="s">
        <v>51</v>
      </c>
      <c r="C60" s="20">
        <v>939</v>
      </c>
      <c r="D60" s="36">
        <v>1.46</v>
      </c>
      <c r="E60" s="22" t="s">
        <v>50</v>
      </c>
      <c r="F60" s="20">
        <v>381</v>
      </c>
      <c r="G60" s="19">
        <v>0</v>
      </c>
      <c r="H60" s="22" t="s">
        <v>50</v>
      </c>
      <c r="I60" s="19">
        <v>0</v>
      </c>
    </row>
    <row r="61" spans="1:9">
      <c r="A61" s="23"/>
      <c r="B61" s="22" t="s">
        <v>50</v>
      </c>
      <c r="C61" s="24" t="s">
        <v>49</v>
      </c>
      <c r="D61" s="22" t="s">
        <v>50</v>
      </c>
      <c r="E61" s="22" t="s">
        <v>50</v>
      </c>
      <c r="F61" s="24" t="s">
        <v>49</v>
      </c>
      <c r="G61" s="23"/>
      <c r="H61" s="23"/>
      <c r="I61" s="23"/>
    </row>
    <row r="62" spans="1:9">
      <c r="A62" s="23"/>
      <c r="B62" s="22" t="s">
        <v>48</v>
      </c>
      <c r="C62" s="21">
        <v>345</v>
      </c>
      <c r="D62" s="20">
        <v>141</v>
      </c>
      <c r="E62" s="22" t="s">
        <v>100</v>
      </c>
      <c r="F62" s="20">
        <v>143</v>
      </c>
      <c r="G62" s="19">
        <v>0</v>
      </c>
      <c r="H62" s="22" t="s">
        <v>50</v>
      </c>
      <c r="I62" s="19">
        <v>0</v>
      </c>
    </row>
    <row r="63" spans="1:9">
      <c r="A63" s="23"/>
      <c r="B63" s="22" t="s">
        <v>50</v>
      </c>
      <c r="C63" s="24" t="s">
        <v>49</v>
      </c>
      <c r="D63" s="22" t="s">
        <v>50</v>
      </c>
      <c r="E63" s="22" t="s">
        <v>50</v>
      </c>
      <c r="F63" s="24" t="s">
        <v>49</v>
      </c>
      <c r="G63" s="23"/>
      <c r="H63" s="23"/>
      <c r="I63" s="23"/>
    </row>
    <row r="64" spans="1:9">
      <c r="A64" s="23"/>
      <c r="B64" s="23"/>
      <c r="C64" s="23"/>
      <c r="D64" s="23"/>
      <c r="E64" s="23"/>
      <c r="F64" s="23"/>
      <c r="G64" s="23"/>
      <c r="H64" s="23"/>
      <c r="I64" s="23"/>
    </row>
    <row r="65" spans="1:9">
      <c r="A65" s="23"/>
      <c r="B65" s="23"/>
      <c r="C65" s="23"/>
      <c r="D65" s="23"/>
      <c r="E65" s="23"/>
      <c r="F65" s="23"/>
      <c r="G65" s="23"/>
      <c r="H65" s="23"/>
      <c r="I65" s="23"/>
    </row>
    <row r="66" spans="1:9">
      <c r="A66" s="23"/>
      <c r="B66" s="24" t="s">
        <v>49</v>
      </c>
      <c r="C66" s="22" t="s">
        <v>50</v>
      </c>
      <c r="D66" s="22" t="s">
        <v>50</v>
      </c>
      <c r="E66" s="22" t="s">
        <v>50</v>
      </c>
      <c r="F66" s="22" t="s">
        <v>50</v>
      </c>
      <c r="G66" s="23"/>
      <c r="H66" s="23"/>
      <c r="I66" s="23"/>
    </row>
  </sheetData>
  <customSheetViews>
    <customSheetView guid="{BD98B63B-DCB5-4DA0-98FC-840192A00168}" topLeftCell="A57">
      <selection sqref="A1:I66"/>
      <pageMargins left="0.7" right="0.7" top="0.75" bottom="0.75" header="0.3" footer="0.3"/>
    </customSheetView>
  </customSheetViews>
  <mergeCells count="11">
    <mergeCell ref="B13:F13"/>
    <mergeCell ref="A1:I1"/>
    <mergeCell ref="A2:I2"/>
    <mergeCell ref="A3:I3"/>
    <mergeCell ref="A4:I4"/>
    <mergeCell ref="A5:I5"/>
    <mergeCell ref="A6:I6"/>
    <mergeCell ref="A7:I7"/>
    <mergeCell ref="A8:I8"/>
    <mergeCell ref="A9:I9"/>
    <mergeCell ref="B12:F12"/>
  </mergeCells>
  <phoneticPr fontId="2"/>
  <hyperlinks>
    <hyperlink ref="A8" location="Table_Of_Contents!A1" display="Table Of Contents" xr:uid="{D6158E43-44A7-4D43-B738-A7178804C42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48100-132D-4329-B38E-6082720D42D5}">
  <dimension ref="A1:E66"/>
  <sheetViews>
    <sheetView topLeftCell="A38" workbookViewId="0">
      <selection sqref="A1:I66"/>
    </sheetView>
  </sheetViews>
  <sheetFormatPr defaultColWidth="9.109375" defaultRowHeight="18"/>
  <cols>
    <col min="1" max="1" width="9.109375" style="18"/>
    <col min="2" max="2" width="35.44140625" style="18" bestFit="1" customWidth="1"/>
    <col min="3" max="16384" width="9.109375" style="18"/>
  </cols>
  <sheetData>
    <row r="1" spans="1:5">
      <c r="A1" s="106" t="s">
        <v>139</v>
      </c>
      <c r="B1" s="107"/>
      <c r="C1" s="107"/>
      <c r="D1" s="107"/>
      <c r="E1" s="107"/>
    </row>
    <row r="2" spans="1:5">
      <c r="A2" s="106" t="s">
        <v>50</v>
      </c>
      <c r="B2" s="107"/>
      <c r="C2" s="107"/>
      <c r="D2" s="107"/>
      <c r="E2" s="107"/>
    </row>
    <row r="3" spans="1:5">
      <c r="A3" s="106" t="s">
        <v>138</v>
      </c>
      <c r="B3" s="107"/>
      <c r="C3" s="107"/>
      <c r="D3" s="107"/>
      <c r="E3" s="107"/>
    </row>
    <row r="4" spans="1:5">
      <c r="A4" s="106" t="s">
        <v>137</v>
      </c>
      <c r="B4" s="107"/>
      <c r="C4" s="107"/>
      <c r="D4" s="107"/>
      <c r="E4" s="107"/>
    </row>
    <row r="5" spans="1:5">
      <c r="A5" s="106" t="s">
        <v>136</v>
      </c>
      <c r="B5" s="107"/>
      <c r="C5" s="107"/>
      <c r="D5" s="107"/>
      <c r="E5" s="107"/>
    </row>
    <row r="6" spans="1:5">
      <c r="A6" s="106" t="s">
        <v>135</v>
      </c>
      <c r="B6" s="107"/>
      <c r="C6" s="107"/>
      <c r="D6" s="107"/>
      <c r="E6" s="107"/>
    </row>
    <row r="7" spans="1:5">
      <c r="A7" s="106" t="s">
        <v>134</v>
      </c>
      <c r="B7" s="107"/>
      <c r="C7" s="107"/>
      <c r="D7" s="107"/>
      <c r="E7" s="107"/>
    </row>
    <row r="8" spans="1:5">
      <c r="A8" s="108" t="s">
        <v>133</v>
      </c>
      <c r="B8" s="107"/>
      <c r="C8" s="107"/>
      <c r="D8" s="107"/>
      <c r="E8" s="107"/>
    </row>
    <row r="9" spans="1:5">
      <c r="A9" s="106" t="s">
        <v>50</v>
      </c>
      <c r="B9" s="107"/>
      <c r="C9" s="107"/>
      <c r="D9" s="107"/>
      <c r="E9" s="107"/>
    </row>
    <row r="10" spans="1:5">
      <c r="A10" s="23"/>
      <c r="B10" s="22" t="s">
        <v>132</v>
      </c>
      <c r="C10" s="23"/>
      <c r="D10" s="23"/>
      <c r="E10" s="23"/>
    </row>
    <row r="11" spans="1:5">
      <c r="A11" s="23"/>
      <c r="B11" s="23"/>
      <c r="C11" s="23"/>
      <c r="D11" s="23"/>
      <c r="E11" s="23"/>
    </row>
    <row r="12" spans="1:5">
      <c r="A12" s="23"/>
      <c r="B12" s="104" t="s">
        <v>131</v>
      </c>
      <c r="C12" s="105" t="s">
        <v>50</v>
      </c>
      <c r="D12" s="105" t="s">
        <v>50</v>
      </c>
      <c r="E12" s="23"/>
    </row>
    <row r="13" spans="1:5">
      <c r="A13" s="23"/>
      <c r="B13" s="104" t="s">
        <v>130</v>
      </c>
      <c r="C13" s="105" t="s">
        <v>50</v>
      </c>
      <c r="D13" s="105" t="s">
        <v>50</v>
      </c>
      <c r="E13" s="23"/>
    </row>
    <row r="14" spans="1:5">
      <c r="A14" s="23"/>
      <c r="B14" s="22" t="s">
        <v>129</v>
      </c>
      <c r="C14" s="23"/>
      <c r="D14" s="23"/>
      <c r="E14" s="23"/>
    </row>
    <row r="15" spans="1:5">
      <c r="A15" s="23"/>
      <c r="B15" s="23"/>
      <c r="C15" s="23"/>
      <c r="D15" s="23"/>
      <c r="E15" s="23"/>
    </row>
    <row r="16" spans="1:5">
      <c r="A16" s="23"/>
      <c r="B16" s="22" t="s">
        <v>50</v>
      </c>
      <c r="C16" s="22">
        <v>2003</v>
      </c>
      <c r="D16" s="22">
        <v>2002</v>
      </c>
      <c r="E16" s="22">
        <v>2001</v>
      </c>
    </row>
    <row r="17" spans="1:5">
      <c r="A17" s="23"/>
      <c r="B17" s="22" t="s">
        <v>50</v>
      </c>
      <c r="C17" s="24" t="s">
        <v>49</v>
      </c>
      <c r="D17" s="24" t="s">
        <v>49</v>
      </c>
      <c r="E17" s="24" t="s">
        <v>49</v>
      </c>
    </row>
    <row r="18" spans="1:5">
      <c r="A18" s="23"/>
      <c r="B18" s="22" t="s">
        <v>127</v>
      </c>
      <c r="C18" s="23"/>
      <c r="D18" s="23"/>
      <c r="E18" s="23"/>
    </row>
    <row r="19" spans="1:5">
      <c r="A19" s="23"/>
      <c r="B19" s="22" t="s">
        <v>126</v>
      </c>
      <c r="C19" s="21">
        <v>3181</v>
      </c>
      <c r="D19" s="20">
        <v>3131</v>
      </c>
      <c r="E19" s="20">
        <v>3037</v>
      </c>
    </row>
    <row r="20" spans="1:5">
      <c r="A20" s="23"/>
      <c r="B20" s="22" t="s">
        <v>125</v>
      </c>
      <c r="C20" s="20">
        <v>1309</v>
      </c>
      <c r="D20" s="20">
        <v>1251</v>
      </c>
      <c r="E20" s="20">
        <v>1249</v>
      </c>
    </row>
    <row r="21" spans="1:5">
      <c r="A21" s="23"/>
      <c r="B21" s="22" t="s">
        <v>124</v>
      </c>
      <c r="C21" s="20">
        <v>698</v>
      </c>
      <c r="D21" s="20">
        <v>710</v>
      </c>
      <c r="E21" s="20">
        <v>713</v>
      </c>
    </row>
    <row r="22" spans="1:5">
      <c r="A22" s="23"/>
      <c r="B22" s="22" t="s">
        <v>123</v>
      </c>
      <c r="C22" s="20">
        <v>621</v>
      </c>
      <c r="D22" s="20">
        <v>283</v>
      </c>
      <c r="E22" s="20">
        <v>19</v>
      </c>
    </row>
    <row r="23" spans="1:5">
      <c r="A23" s="23"/>
      <c r="B23" s="22" t="s">
        <v>122</v>
      </c>
      <c r="C23" s="20">
        <v>398</v>
      </c>
      <c r="D23" s="20">
        <v>367</v>
      </c>
      <c r="E23" s="20">
        <v>345</v>
      </c>
    </row>
    <row r="24" spans="1:5">
      <c r="A24" s="23"/>
      <c r="B24" s="22" t="s">
        <v>50</v>
      </c>
      <c r="C24" s="24" t="s">
        <v>49</v>
      </c>
      <c r="D24" s="24" t="s">
        <v>49</v>
      </c>
      <c r="E24" s="24" t="s">
        <v>49</v>
      </c>
    </row>
    <row r="25" spans="1:5">
      <c r="A25" s="23"/>
      <c r="B25" s="22" t="s">
        <v>64</v>
      </c>
      <c r="C25" s="21">
        <v>6207</v>
      </c>
      <c r="D25" s="20">
        <v>5742</v>
      </c>
      <c r="E25" s="20">
        <v>5363</v>
      </c>
    </row>
    <row r="26" spans="1:5">
      <c r="A26" s="23"/>
      <c r="B26" s="22" t="s">
        <v>50</v>
      </c>
      <c r="C26" s="24" t="s">
        <v>49</v>
      </c>
      <c r="D26" s="24" t="s">
        <v>49</v>
      </c>
      <c r="E26" s="24" t="s">
        <v>49</v>
      </c>
    </row>
    <row r="27" spans="1:5">
      <c r="A27" s="23"/>
      <c r="B27" s="22" t="s">
        <v>121</v>
      </c>
      <c r="C27" s="23"/>
      <c r="D27" s="23"/>
      <c r="E27" s="23"/>
    </row>
    <row r="28" spans="1:5">
      <c r="A28" s="23"/>
      <c r="B28" s="22" t="s">
        <v>120</v>
      </c>
      <c r="C28" s="20">
        <v>1620</v>
      </c>
      <c r="D28" s="20">
        <v>1728</v>
      </c>
      <c r="E28" s="20">
        <v>1768</v>
      </c>
    </row>
    <row r="29" spans="1:5">
      <c r="A29" s="23"/>
      <c r="B29" s="22" t="s">
        <v>118</v>
      </c>
      <c r="C29" s="20">
        <v>684</v>
      </c>
      <c r="D29" s="20">
        <v>722</v>
      </c>
      <c r="E29" s="20">
        <v>754</v>
      </c>
    </row>
    <row r="30" spans="1:5">
      <c r="A30" s="23"/>
      <c r="B30" s="22" t="s">
        <v>116</v>
      </c>
      <c r="C30" s="20">
        <v>339</v>
      </c>
      <c r="D30" s="20">
        <v>386</v>
      </c>
      <c r="E30" s="20">
        <v>394</v>
      </c>
    </row>
    <row r="31" spans="1:5">
      <c r="A31" s="23"/>
      <c r="B31" s="22" t="s">
        <v>113</v>
      </c>
      <c r="C31" s="20">
        <v>187</v>
      </c>
      <c r="D31" s="20">
        <v>92</v>
      </c>
      <c r="E31" s="20">
        <v>7</v>
      </c>
    </row>
    <row r="32" spans="1:5">
      <c r="A32" s="23"/>
      <c r="B32" s="22" t="s">
        <v>112</v>
      </c>
      <c r="C32" s="20">
        <v>182</v>
      </c>
      <c r="D32" s="20">
        <v>173</v>
      </c>
      <c r="E32" s="20">
        <v>164</v>
      </c>
    </row>
    <row r="33" spans="1:5">
      <c r="A33" s="23"/>
      <c r="B33" s="22" t="s">
        <v>50</v>
      </c>
      <c r="C33" s="24" t="s">
        <v>49</v>
      </c>
      <c r="D33" s="24" t="s">
        <v>49</v>
      </c>
      <c r="E33" s="24" t="s">
        <v>49</v>
      </c>
    </row>
    <row r="34" spans="1:5">
      <c r="A34" s="23"/>
      <c r="B34" s="22" t="s">
        <v>55</v>
      </c>
      <c r="C34" s="20">
        <v>3012</v>
      </c>
      <c r="D34" s="20">
        <v>3101</v>
      </c>
      <c r="E34" s="20">
        <v>3087</v>
      </c>
    </row>
    <row r="35" spans="1:5">
      <c r="A35" s="23"/>
      <c r="B35" s="22" t="s">
        <v>50</v>
      </c>
      <c r="C35" s="24" t="s">
        <v>49</v>
      </c>
      <c r="D35" s="24" t="s">
        <v>49</v>
      </c>
      <c r="E35" s="24" t="s">
        <v>49</v>
      </c>
    </row>
    <row r="36" spans="1:5">
      <c r="A36" s="23"/>
      <c r="B36" s="22" t="s">
        <v>82</v>
      </c>
      <c r="C36" s="23"/>
      <c r="D36" s="23"/>
      <c r="E36" s="23"/>
    </row>
    <row r="37" spans="1:5">
      <c r="A37" s="23"/>
      <c r="B37" s="22" t="s">
        <v>81</v>
      </c>
      <c r="C37" s="21">
        <v>1237</v>
      </c>
      <c r="D37" s="21">
        <v>1380</v>
      </c>
      <c r="E37" s="21">
        <v>1664</v>
      </c>
    </row>
    <row r="38" spans="1:5">
      <c r="A38" s="23"/>
      <c r="B38" s="22" t="s">
        <v>77</v>
      </c>
      <c r="C38" s="20">
        <v>1299</v>
      </c>
      <c r="D38" s="20">
        <v>831</v>
      </c>
      <c r="E38" s="20">
        <v>813</v>
      </c>
    </row>
    <row r="39" spans="1:5">
      <c r="A39" s="23"/>
      <c r="B39" s="22" t="s">
        <v>75</v>
      </c>
      <c r="C39" s="20">
        <v>1238</v>
      </c>
      <c r="D39" s="20">
        <v>1448</v>
      </c>
      <c r="E39" s="20">
        <v>1117</v>
      </c>
    </row>
    <row r="40" spans="1:5">
      <c r="A40" s="23"/>
      <c r="B40" s="22" t="s">
        <v>72</v>
      </c>
      <c r="C40" s="20">
        <v>717</v>
      </c>
      <c r="D40" s="20">
        <v>875</v>
      </c>
      <c r="E40" s="20">
        <v>809</v>
      </c>
    </row>
    <row r="41" spans="1:5">
      <c r="A41" s="23"/>
      <c r="B41" s="22" t="s">
        <v>50</v>
      </c>
      <c r="C41" s="24" t="s">
        <v>49</v>
      </c>
      <c r="D41" s="24" t="s">
        <v>49</v>
      </c>
      <c r="E41" s="24" t="s">
        <v>49</v>
      </c>
    </row>
    <row r="42" spans="1:5">
      <c r="A42" s="23"/>
      <c r="B42" s="22" t="s">
        <v>69</v>
      </c>
      <c r="C42" s="20">
        <v>4491</v>
      </c>
      <c r="D42" s="20">
        <v>4534</v>
      </c>
      <c r="E42" s="20">
        <v>4403</v>
      </c>
    </row>
    <row r="43" spans="1:5">
      <c r="A43" s="23"/>
      <c r="B43" s="22" t="s">
        <v>50</v>
      </c>
      <c r="C43" s="24" t="s">
        <v>49</v>
      </c>
      <c r="D43" s="24" t="s">
        <v>49</v>
      </c>
      <c r="E43" s="24" t="s">
        <v>49</v>
      </c>
    </row>
    <row r="44" spans="1:5">
      <c r="A44" s="23"/>
      <c r="B44" s="22" t="s">
        <v>68</v>
      </c>
      <c r="C44" s="20">
        <v>1058</v>
      </c>
      <c r="D44" s="20">
        <v>674</v>
      </c>
      <c r="E44" s="20">
        <v>387</v>
      </c>
    </row>
    <row r="45" spans="1:5">
      <c r="A45" s="23"/>
      <c r="B45" s="22" t="s">
        <v>67</v>
      </c>
      <c r="C45" s="20">
        <v>362</v>
      </c>
      <c r="D45" s="20">
        <v>307</v>
      </c>
      <c r="E45" s="20">
        <v>230</v>
      </c>
    </row>
    <row r="46" spans="1:5">
      <c r="A46" s="23"/>
      <c r="B46" s="22" t="s">
        <v>65</v>
      </c>
      <c r="C46" s="20">
        <v>296</v>
      </c>
      <c r="D46" s="20">
        <v>227</v>
      </c>
      <c r="E46" s="20">
        <v>343</v>
      </c>
    </row>
    <row r="47" spans="1:5">
      <c r="A47" s="23"/>
      <c r="B47" s="22" t="s">
        <v>50</v>
      </c>
      <c r="C47" s="24" t="s">
        <v>49</v>
      </c>
      <c r="D47" s="24" t="s">
        <v>49</v>
      </c>
      <c r="E47" s="24" t="s">
        <v>49</v>
      </c>
    </row>
    <row r="48" spans="1:5">
      <c r="A48" s="23"/>
      <c r="B48" s="22" t="s">
        <v>64</v>
      </c>
      <c r="C48" s="21">
        <v>6207</v>
      </c>
      <c r="D48" s="20">
        <v>5742</v>
      </c>
      <c r="E48" s="20">
        <v>5363</v>
      </c>
    </row>
    <row r="49" spans="1:5">
      <c r="A49" s="23"/>
      <c r="B49" s="22" t="s">
        <v>50</v>
      </c>
      <c r="C49" s="24" t="s">
        <v>49</v>
      </c>
      <c r="D49" s="24" t="s">
        <v>49</v>
      </c>
      <c r="E49" s="24" t="s">
        <v>49</v>
      </c>
    </row>
    <row r="50" spans="1:5">
      <c r="A50" s="23"/>
      <c r="B50" s="22" t="s">
        <v>63</v>
      </c>
      <c r="C50" s="23"/>
      <c r="D50" s="23"/>
      <c r="E50" s="23"/>
    </row>
    <row r="51" spans="1:5">
      <c r="A51" s="23"/>
      <c r="B51" s="22" t="s">
        <v>62</v>
      </c>
      <c r="C51" s="20">
        <v>667</v>
      </c>
      <c r="D51" s="20">
        <v>766</v>
      </c>
      <c r="E51" s="20">
        <v>937</v>
      </c>
    </row>
    <row r="52" spans="1:5">
      <c r="A52" s="23"/>
      <c r="B52" s="22" t="s">
        <v>61</v>
      </c>
      <c r="C52" s="20">
        <v>604</v>
      </c>
      <c r="D52" s="20">
        <v>357</v>
      </c>
      <c r="E52" s="20">
        <v>346</v>
      </c>
    </row>
    <row r="53" spans="1:5">
      <c r="A53" s="23"/>
      <c r="B53" s="22" t="s">
        <v>59</v>
      </c>
      <c r="C53" s="20">
        <v>1094</v>
      </c>
      <c r="D53" s="20">
        <v>1301</v>
      </c>
      <c r="E53" s="20">
        <v>1208</v>
      </c>
    </row>
    <row r="54" spans="1:5">
      <c r="A54" s="23"/>
      <c r="B54" s="22" t="s">
        <v>58</v>
      </c>
      <c r="C54" s="20">
        <v>647</v>
      </c>
      <c r="D54" s="20">
        <v>677</v>
      </c>
      <c r="E54" s="20">
        <v>596</v>
      </c>
    </row>
    <row r="55" spans="1:5">
      <c r="A55" s="23"/>
      <c r="B55" s="22" t="s">
        <v>50</v>
      </c>
      <c r="C55" s="24" t="s">
        <v>49</v>
      </c>
      <c r="D55" s="24" t="s">
        <v>49</v>
      </c>
      <c r="E55" s="24" t="s">
        <v>49</v>
      </c>
    </row>
    <row r="56" spans="1:5">
      <c r="A56" s="23"/>
      <c r="B56" s="22" t="s">
        <v>55</v>
      </c>
      <c r="C56" s="20">
        <v>3012</v>
      </c>
      <c r="D56" s="20">
        <v>3101</v>
      </c>
      <c r="E56" s="20">
        <v>3087</v>
      </c>
    </row>
    <row r="57" spans="1:5">
      <c r="A57" s="23"/>
      <c r="B57" s="22" t="s">
        <v>50</v>
      </c>
      <c r="C57" s="24" t="s">
        <v>49</v>
      </c>
      <c r="D57" s="24" t="s">
        <v>49</v>
      </c>
      <c r="E57" s="24" t="s">
        <v>49</v>
      </c>
    </row>
    <row r="58" spans="1:5">
      <c r="A58" s="23"/>
      <c r="B58" s="22" t="s">
        <v>53</v>
      </c>
      <c r="C58" s="21">
        <v>1491</v>
      </c>
      <c r="D58" s="20">
        <v>1462</v>
      </c>
      <c r="E58" s="20">
        <v>1426</v>
      </c>
    </row>
    <row r="59" spans="1:5">
      <c r="A59" s="23"/>
      <c r="B59" s="22" t="s">
        <v>50</v>
      </c>
      <c r="C59" s="24" t="s">
        <v>49</v>
      </c>
      <c r="D59" s="24" t="s">
        <v>49</v>
      </c>
      <c r="E59" s="24" t="s">
        <v>49</v>
      </c>
    </row>
    <row r="60" spans="1:5">
      <c r="A60" s="23"/>
      <c r="B60" s="22" t="s">
        <v>51</v>
      </c>
      <c r="C60" s="20">
        <v>939</v>
      </c>
      <c r="D60" s="20">
        <v>381</v>
      </c>
      <c r="E60" s="19">
        <v>0</v>
      </c>
    </row>
    <row r="61" spans="1:5">
      <c r="A61" s="23"/>
      <c r="B61" s="22" t="s">
        <v>50</v>
      </c>
      <c r="C61" s="24" t="s">
        <v>49</v>
      </c>
      <c r="D61" s="24" t="s">
        <v>49</v>
      </c>
      <c r="E61" s="23"/>
    </row>
    <row r="62" spans="1:5">
      <c r="A62" s="23"/>
      <c r="B62" s="22" t="s">
        <v>48</v>
      </c>
      <c r="C62" s="21">
        <v>345</v>
      </c>
      <c r="D62" s="20">
        <v>143</v>
      </c>
      <c r="E62" s="19">
        <v>0</v>
      </c>
    </row>
    <row r="63" spans="1:5">
      <c r="A63" s="23"/>
      <c r="B63" s="22" t="s">
        <v>50</v>
      </c>
      <c r="C63" s="24" t="s">
        <v>49</v>
      </c>
      <c r="D63" s="24" t="s">
        <v>49</v>
      </c>
      <c r="E63" s="23"/>
    </row>
    <row r="64" spans="1:5">
      <c r="A64" s="23"/>
      <c r="B64" s="23"/>
      <c r="C64" s="23"/>
      <c r="D64" s="23"/>
      <c r="E64" s="23"/>
    </row>
    <row r="65" spans="1:5">
      <c r="A65" s="23"/>
      <c r="B65" s="23"/>
      <c r="C65" s="23"/>
      <c r="D65" s="23"/>
      <c r="E65" s="23"/>
    </row>
    <row r="66" spans="1:5">
      <c r="A66" s="23"/>
      <c r="B66" s="24" t="s">
        <v>49</v>
      </c>
      <c r="C66" s="22" t="s">
        <v>50</v>
      </c>
      <c r="D66" s="22" t="s">
        <v>50</v>
      </c>
      <c r="E66" s="23"/>
    </row>
  </sheetData>
  <customSheetViews>
    <customSheetView guid="{BD98B63B-DCB5-4DA0-98FC-840192A00168}" topLeftCell="A38">
      <selection sqref="A1:I66"/>
      <pageMargins left="0.7" right="0.7" top="0.75" bottom="0.75" header="0.3" footer="0.3"/>
    </customSheetView>
  </customSheetViews>
  <mergeCells count="11">
    <mergeCell ref="B13:D13"/>
    <mergeCell ref="A1:E1"/>
    <mergeCell ref="A2:E2"/>
    <mergeCell ref="A3:E3"/>
    <mergeCell ref="A4:E4"/>
    <mergeCell ref="A5:E5"/>
    <mergeCell ref="A6:E6"/>
    <mergeCell ref="A7:E7"/>
    <mergeCell ref="A8:E8"/>
    <mergeCell ref="A9:E9"/>
    <mergeCell ref="B12:D12"/>
  </mergeCells>
  <phoneticPr fontId="2"/>
  <hyperlinks>
    <hyperlink ref="A8" location="Table_Of_Contents!A1" display="Table Of Contents" xr:uid="{CECB7F14-92C2-4D2A-A300-8802146C568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AA370-EC24-44CB-8797-289BC6F9CB8D}">
  <dimension ref="A1:H52"/>
  <sheetViews>
    <sheetView workbookViewId="0">
      <selection sqref="A1:I66"/>
    </sheetView>
  </sheetViews>
  <sheetFormatPr defaultColWidth="9.109375" defaultRowHeight="18"/>
  <cols>
    <col min="1" max="16384" width="9.109375" style="18"/>
  </cols>
  <sheetData>
    <row r="1" spans="1:8">
      <c r="A1" s="106" t="s">
        <v>139</v>
      </c>
      <c r="B1" s="107"/>
      <c r="C1" s="107"/>
      <c r="D1" s="107"/>
      <c r="E1" s="107"/>
      <c r="F1" s="107"/>
      <c r="G1" s="107"/>
      <c r="H1" s="107"/>
    </row>
    <row r="2" spans="1:8">
      <c r="A2" s="106" t="s">
        <v>50</v>
      </c>
      <c r="B2" s="107"/>
      <c r="C2" s="107"/>
      <c r="D2" s="107"/>
      <c r="E2" s="107"/>
      <c r="F2" s="107"/>
      <c r="G2" s="107"/>
      <c r="H2" s="107"/>
    </row>
    <row r="3" spans="1:8">
      <c r="A3" s="106" t="s">
        <v>138</v>
      </c>
      <c r="B3" s="107"/>
      <c r="C3" s="107"/>
      <c r="D3" s="107"/>
      <c r="E3" s="107"/>
      <c r="F3" s="107"/>
      <c r="G3" s="107"/>
      <c r="H3" s="107"/>
    </row>
    <row r="4" spans="1:8">
      <c r="A4" s="106" t="s">
        <v>137</v>
      </c>
      <c r="B4" s="107"/>
      <c r="C4" s="107"/>
      <c r="D4" s="107"/>
      <c r="E4" s="107"/>
      <c r="F4" s="107"/>
      <c r="G4" s="107"/>
      <c r="H4" s="107"/>
    </row>
    <row r="5" spans="1:8">
      <c r="A5" s="106" t="s">
        <v>136</v>
      </c>
      <c r="B5" s="107"/>
      <c r="C5" s="107"/>
      <c r="D5" s="107"/>
      <c r="E5" s="107"/>
      <c r="F5" s="107"/>
      <c r="G5" s="107"/>
      <c r="H5" s="107"/>
    </row>
    <row r="6" spans="1:8">
      <c r="A6" s="106" t="s">
        <v>163</v>
      </c>
      <c r="B6" s="107"/>
      <c r="C6" s="107"/>
      <c r="D6" s="107"/>
      <c r="E6" s="107"/>
      <c r="F6" s="107"/>
      <c r="G6" s="107"/>
      <c r="H6" s="107"/>
    </row>
    <row r="7" spans="1:8">
      <c r="A7" s="106" t="s">
        <v>162</v>
      </c>
      <c r="B7" s="107"/>
      <c r="C7" s="107"/>
      <c r="D7" s="107"/>
      <c r="E7" s="107"/>
      <c r="F7" s="107"/>
      <c r="G7" s="107"/>
      <c r="H7" s="107"/>
    </row>
    <row r="8" spans="1:8">
      <c r="A8" s="108" t="s">
        <v>133</v>
      </c>
      <c r="B8" s="107"/>
      <c r="C8" s="107"/>
      <c r="D8" s="107"/>
      <c r="E8" s="107"/>
      <c r="F8" s="107"/>
      <c r="G8" s="107"/>
      <c r="H8" s="107"/>
    </row>
    <row r="9" spans="1:8">
      <c r="A9" s="106" t="s">
        <v>50</v>
      </c>
      <c r="B9" s="107"/>
      <c r="C9" s="107"/>
      <c r="D9" s="107"/>
      <c r="E9" s="107"/>
      <c r="F9" s="107"/>
      <c r="G9" s="107"/>
      <c r="H9" s="107"/>
    </row>
    <row r="10" spans="1:8">
      <c r="A10" s="23"/>
      <c r="B10" s="22" t="s">
        <v>132</v>
      </c>
      <c r="C10" s="23"/>
      <c r="D10" s="23"/>
      <c r="E10" s="23"/>
      <c r="F10" s="23"/>
      <c r="G10" s="23"/>
      <c r="H10" s="23"/>
    </row>
    <row r="11" spans="1:8">
      <c r="A11" s="23"/>
      <c r="B11" s="23"/>
      <c r="C11" s="23"/>
      <c r="D11" s="23"/>
      <c r="E11" s="23"/>
      <c r="F11" s="23"/>
      <c r="G11" s="23"/>
      <c r="H11" s="23"/>
    </row>
    <row r="12" spans="1:8">
      <c r="A12" s="23"/>
      <c r="B12" s="104" t="s">
        <v>161</v>
      </c>
      <c r="C12" s="105" t="s">
        <v>50</v>
      </c>
      <c r="D12" s="105" t="s">
        <v>50</v>
      </c>
      <c r="E12" s="105" t="s">
        <v>50</v>
      </c>
      <c r="F12" s="105" t="s">
        <v>50</v>
      </c>
      <c r="G12" s="23"/>
      <c r="H12" s="23"/>
    </row>
    <row r="13" spans="1:8">
      <c r="A13" s="23"/>
      <c r="B13" s="104" t="s">
        <v>160</v>
      </c>
      <c r="C13" s="105" t="s">
        <v>50</v>
      </c>
      <c r="D13" s="105" t="s">
        <v>50</v>
      </c>
      <c r="E13" s="23"/>
      <c r="F13" s="23"/>
      <c r="G13" s="23"/>
      <c r="H13" s="23"/>
    </row>
    <row r="14" spans="1:8">
      <c r="A14" s="23"/>
      <c r="B14" s="23"/>
      <c r="C14" s="23"/>
      <c r="D14" s="23"/>
      <c r="E14" s="23"/>
      <c r="F14" s="23"/>
      <c r="G14" s="23"/>
      <c r="H14" s="23"/>
    </row>
    <row r="15" spans="1:8">
      <c r="A15" s="23"/>
      <c r="B15" s="22" t="s">
        <v>50</v>
      </c>
      <c r="C15" s="22">
        <v>2002</v>
      </c>
      <c r="D15" s="22" t="s">
        <v>128</v>
      </c>
      <c r="E15" s="22">
        <v>2001</v>
      </c>
      <c r="F15" s="22" t="s">
        <v>128</v>
      </c>
      <c r="G15" s="22" t="s">
        <v>50</v>
      </c>
      <c r="H15" s="22">
        <v>2000</v>
      </c>
    </row>
    <row r="16" spans="1:8">
      <c r="A16" s="23"/>
      <c r="B16" s="22" t="s">
        <v>50</v>
      </c>
      <c r="C16" s="24" t="s">
        <v>49</v>
      </c>
      <c r="D16" s="24" t="s">
        <v>49</v>
      </c>
      <c r="E16" s="24" t="s">
        <v>49</v>
      </c>
      <c r="F16" s="24" t="s">
        <v>49</v>
      </c>
      <c r="G16" s="22" t="s">
        <v>50</v>
      </c>
      <c r="H16" s="24" t="s">
        <v>49</v>
      </c>
    </row>
    <row r="17" spans="1:8">
      <c r="A17" s="23"/>
      <c r="B17" s="22" t="s">
        <v>159</v>
      </c>
      <c r="C17" s="21">
        <v>3088</v>
      </c>
      <c r="D17" s="22" t="s">
        <v>158</v>
      </c>
      <c r="E17" s="20">
        <v>2996</v>
      </c>
      <c r="F17" s="22" t="s">
        <v>157</v>
      </c>
      <c r="G17" s="22" t="s">
        <v>101</v>
      </c>
      <c r="H17" s="21">
        <v>4298</v>
      </c>
    </row>
    <row r="18" spans="1:8">
      <c r="A18" s="23"/>
      <c r="B18" s="22" t="s">
        <v>125</v>
      </c>
      <c r="C18" s="20">
        <v>1251</v>
      </c>
      <c r="D18" s="36">
        <v>0</v>
      </c>
      <c r="E18" s="20">
        <v>1249</v>
      </c>
      <c r="F18" s="22" t="s">
        <v>156</v>
      </c>
      <c r="G18" s="22" t="s">
        <v>101</v>
      </c>
      <c r="H18" s="20">
        <v>1817</v>
      </c>
    </row>
    <row r="19" spans="1:8">
      <c r="A19" s="23"/>
      <c r="B19" s="22" t="s">
        <v>124</v>
      </c>
      <c r="C19" s="20">
        <v>710</v>
      </c>
      <c r="D19" s="36">
        <v>0</v>
      </c>
      <c r="E19" s="20">
        <v>713</v>
      </c>
      <c r="F19" s="22" t="s">
        <v>155</v>
      </c>
      <c r="G19" s="22" t="s">
        <v>101</v>
      </c>
      <c r="H19" s="20">
        <v>1345</v>
      </c>
    </row>
    <row r="20" spans="1:8">
      <c r="A20" s="23"/>
      <c r="B20" s="22" t="s">
        <v>123</v>
      </c>
      <c r="C20" s="20">
        <v>283</v>
      </c>
      <c r="D20" s="19">
        <v>0</v>
      </c>
      <c r="E20" s="20">
        <v>19</v>
      </c>
      <c r="F20" s="19">
        <v>0</v>
      </c>
      <c r="G20" s="22" t="s">
        <v>50</v>
      </c>
      <c r="H20" s="19">
        <v>0</v>
      </c>
    </row>
    <row r="21" spans="1:8">
      <c r="A21" s="23"/>
      <c r="B21" s="22" t="s">
        <v>154</v>
      </c>
      <c r="C21" s="20">
        <v>410</v>
      </c>
      <c r="D21" s="36">
        <v>0.06</v>
      </c>
      <c r="E21" s="20">
        <v>386</v>
      </c>
      <c r="F21" s="22" t="s">
        <v>153</v>
      </c>
      <c r="G21" s="22" t="s">
        <v>101</v>
      </c>
      <c r="H21" s="20">
        <v>523</v>
      </c>
    </row>
    <row r="22" spans="1:8">
      <c r="A22" s="23"/>
      <c r="B22" s="22" t="s">
        <v>50</v>
      </c>
      <c r="C22" s="24" t="s">
        <v>49</v>
      </c>
      <c r="D22" s="22" t="s">
        <v>50</v>
      </c>
      <c r="E22" s="24" t="s">
        <v>49</v>
      </c>
      <c r="F22" s="22" t="s">
        <v>50</v>
      </c>
      <c r="G22" s="22" t="s">
        <v>50</v>
      </c>
      <c r="H22" s="24" t="s">
        <v>49</v>
      </c>
    </row>
    <row r="23" spans="1:8">
      <c r="A23" s="23"/>
      <c r="B23" s="22" t="s">
        <v>64</v>
      </c>
      <c r="C23" s="21">
        <v>5742</v>
      </c>
      <c r="D23" s="22" t="s">
        <v>144</v>
      </c>
      <c r="E23" s="20">
        <v>5363</v>
      </c>
      <c r="F23" s="22" t="s">
        <v>143</v>
      </c>
      <c r="G23" s="22" t="s">
        <v>101</v>
      </c>
      <c r="H23" s="21">
        <v>7983</v>
      </c>
    </row>
    <row r="24" spans="1:8">
      <c r="A24" s="23"/>
      <c r="B24" s="22" t="s">
        <v>50</v>
      </c>
      <c r="C24" s="24" t="s">
        <v>49</v>
      </c>
      <c r="D24" s="22" t="s">
        <v>50</v>
      </c>
      <c r="E24" s="24" t="s">
        <v>49</v>
      </c>
      <c r="F24" s="22" t="s">
        <v>50</v>
      </c>
      <c r="G24" s="22" t="s">
        <v>50</v>
      </c>
      <c r="H24" s="24" t="s">
        <v>49</v>
      </c>
    </row>
    <row r="25" spans="1:8">
      <c r="A25" s="23"/>
      <c r="B25" s="22" t="s">
        <v>120</v>
      </c>
      <c r="C25" s="20">
        <v>1728</v>
      </c>
      <c r="D25" s="36">
        <v>-0.02</v>
      </c>
      <c r="E25" s="20">
        <v>1768</v>
      </c>
      <c r="F25" s="22" t="s">
        <v>152</v>
      </c>
      <c r="G25" s="22" t="s">
        <v>101</v>
      </c>
      <c r="H25" s="20">
        <v>2507</v>
      </c>
    </row>
    <row r="26" spans="1:8">
      <c r="A26" s="23"/>
      <c r="B26" s="22" t="s">
        <v>118</v>
      </c>
      <c r="C26" s="20">
        <v>722</v>
      </c>
      <c r="D26" s="36">
        <v>-0.04</v>
      </c>
      <c r="E26" s="20">
        <v>754</v>
      </c>
      <c r="F26" s="22" t="s">
        <v>140</v>
      </c>
      <c r="G26" s="22" t="s">
        <v>101</v>
      </c>
      <c r="H26" s="20">
        <v>1110</v>
      </c>
    </row>
    <row r="27" spans="1:8">
      <c r="A27" s="23"/>
      <c r="B27" s="22" t="s">
        <v>116</v>
      </c>
      <c r="C27" s="20">
        <v>386</v>
      </c>
      <c r="D27" s="36">
        <v>-0.02</v>
      </c>
      <c r="E27" s="20">
        <v>394</v>
      </c>
      <c r="F27" s="22" t="s">
        <v>151</v>
      </c>
      <c r="G27" s="22" t="s">
        <v>101</v>
      </c>
      <c r="H27" s="20">
        <v>730</v>
      </c>
    </row>
    <row r="28" spans="1:8">
      <c r="A28" s="23"/>
      <c r="B28" s="22" t="s">
        <v>113</v>
      </c>
      <c r="C28" s="20">
        <v>92</v>
      </c>
      <c r="D28" s="19">
        <v>0</v>
      </c>
      <c r="E28" s="20">
        <v>7</v>
      </c>
      <c r="F28" s="19">
        <v>0</v>
      </c>
      <c r="G28" s="22" t="s">
        <v>50</v>
      </c>
      <c r="H28" s="19">
        <v>0</v>
      </c>
    </row>
    <row r="29" spans="1:8">
      <c r="A29" s="23"/>
      <c r="B29" s="22" t="s">
        <v>150</v>
      </c>
      <c r="C29" s="20">
        <v>173</v>
      </c>
      <c r="D29" s="36">
        <v>0.05</v>
      </c>
      <c r="E29" s="20">
        <v>164</v>
      </c>
      <c r="F29" s="22" t="s">
        <v>149</v>
      </c>
      <c r="G29" s="22" t="s">
        <v>101</v>
      </c>
      <c r="H29" s="20">
        <v>211</v>
      </c>
    </row>
    <row r="30" spans="1:8">
      <c r="A30" s="23"/>
      <c r="B30" s="22" t="s">
        <v>50</v>
      </c>
      <c r="C30" s="24" t="s">
        <v>49</v>
      </c>
      <c r="D30" s="22" t="s">
        <v>50</v>
      </c>
      <c r="E30" s="24" t="s">
        <v>49</v>
      </c>
      <c r="F30" s="22" t="s">
        <v>50</v>
      </c>
      <c r="G30" s="22" t="s">
        <v>50</v>
      </c>
      <c r="H30" s="24" t="s">
        <v>49</v>
      </c>
    </row>
    <row r="31" spans="1:8">
      <c r="A31" s="23"/>
      <c r="B31" s="22" t="s">
        <v>55</v>
      </c>
      <c r="C31" s="20">
        <v>3101</v>
      </c>
      <c r="D31" s="36">
        <v>0</v>
      </c>
      <c r="E31" s="20">
        <v>3087</v>
      </c>
      <c r="F31" s="22" t="s">
        <v>140</v>
      </c>
      <c r="G31" s="22" t="s">
        <v>101</v>
      </c>
      <c r="H31" s="20">
        <v>4558</v>
      </c>
    </row>
    <row r="32" spans="1:8">
      <c r="A32" s="23"/>
      <c r="B32" s="22" t="s">
        <v>50</v>
      </c>
      <c r="C32" s="24" t="s">
        <v>49</v>
      </c>
      <c r="D32" s="22" t="s">
        <v>50</v>
      </c>
      <c r="E32" s="24" t="s">
        <v>49</v>
      </c>
      <c r="F32" s="22" t="s">
        <v>50</v>
      </c>
      <c r="G32" s="22" t="s">
        <v>50</v>
      </c>
      <c r="H32" s="24" t="s">
        <v>49</v>
      </c>
    </row>
    <row r="33" spans="1:8">
      <c r="A33" s="23"/>
      <c r="B33" s="22" t="s">
        <v>79</v>
      </c>
      <c r="C33" s="21">
        <v>1380</v>
      </c>
      <c r="D33" s="36">
        <v>-0.17</v>
      </c>
      <c r="E33" s="21">
        <v>1664</v>
      </c>
      <c r="F33" s="22" t="s">
        <v>148</v>
      </c>
      <c r="G33" s="22" t="s">
        <v>101</v>
      </c>
      <c r="H33" s="21">
        <v>2747</v>
      </c>
    </row>
    <row r="34" spans="1:8">
      <c r="A34" s="23"/>
      <c r="B34" s="22" t="s">
        <v>77</v>
      </c>
      <c r="C34" s="20">
        <v>831</v>
      </c>
      <c r="D34" s="36">
        <v>0.02</v>
      </c>
      <c r="E34" s="20">
        <v>813</v>
      </c>
      <c r="F34" s="22" t="s">
        <v>147</v>
      </c>
      <c r="G34" s="22" t="s">
        <v>101</v>
      </c>
      <c r="H34" s="20">
        <v>948</v>
      </c>
    </row>
    <row r="35" spans="1:8">
      <c r="A35" s="23"/>
      <c r="B35" s="22" t="s">
        <v>75</v>
      </c>
      <c r="C35" s="20">
        <v>1448</v>
      </c>
      <c r="D35" s="36">
        <v>0.3</v>
      </c>
      <c r="E35" s="20">
        <v>1117</v>
      </c>
      <c r="F35" s="22" t="s">
        <v>146</v>
      </c>
      <c r="G35" s="22" t="s">
        <v>101</v>
      </c>
      <c r="H35" s="20">
        <v>2381</v>
      </c>
    </row>
    <row r="36" spans="1:8">
      <c r="A36" s="23"/>
      <c r="B36" s="22" t="s">
        <v>72</v>
      </c>
      <c r="C36" s="20">
        <v>875</v>
      </c>
      <c r="D36" s="36">
        <v>0.08</v>
      </c>
      <c r="E36" s="20">
        <v>809</v>
      </c>
      <c r="F36" s="22" t="s">
        <v>50</v>
      </c>
      <c r="G36" s="36">
        <v>0</v>
      </c>
      <c r="H36" s="20">
        <v>809</v>
      </c>
    </row>
    <row r="37" spans="1:8">
      <c r="A37" s="23"/>
      <c r="B37" s="22" t="s">
        <v>145</v>
      </c>
      <c r="C37" s="20">
        <v>1208</v>
      </c>
      <c r="D37" s="36">
        <v>0.26</v>
      </c>
      <c r="E37" s="20">
        <v>960</v>
      </c>
      <c r="F37" s="22" t="s">
        <v>106</v>
      </c>
      <c r="G37" s="22" t="s">
        <v>101</v>
      </c>
      <c r="H37" s="20">
        <v>1098</v>
      </c>
    </row>
    <row r="38" spans="1:8">
      <c r="A38" s="23"/>
      <c r="B38" s="22" t="s">
        <v>50</v>
      </c>
      <c r="C38" s="24" t="s">
        <v>49</v>
      </c>
      <c r="D38" s="22" t="s">
        <v>50</v>
      </c>
      <c r="E38" s="24" t="s">
        <v>49</v>
      </c>
      <c r="F38" s="22" t="s">
        <v>50</v>
      </c>
      <c r="G38" s="22" t="s">
        <v>50</v>
      </c>
      <c r="H38" s="24" t="s">
        <v>49</v>
      </c>
    </row>
    <row r="39" spans="1:8">
      <c r="A39" s="23"/>
      <c r="B39" s="22" t="s">
        <v>64</v>
      </c>
      <c r="C39" s="21">
        <v>5742</v>
      </c>
      <c r="D39" s="22" t="s">
        <v>144</v>
      </c>
      <c r="E39" s="20">
        <v>5363</v>
      </c>
      <c r="F39" s="22" t="s">
        <v>143</v>
      </c>
      <c r="G39" s="22" t="s">
        <v>101</v>
      </c>
      <c r="H39" s="21">
        <v>7983</v>
      </c>
    </row>
    <row r="40" spans="1:8">
      <c r="A40" s="23"/>
      <c r="B40" s="22" t="s">
        <v>50</v>
      </c>
      <c r="C40" s="24" t="s">
        <v>49</v>
      </c>
      <c r="D40" s="22" t="s">
        <v>50</v>
      </c>
      <c r="E40" s="24" t="s">
        <v>49</v>
      </c>
      <c r="F40" s="22" t="s">
        <v>50</v>
      </c>
      <c r="G40" s="22" t="s">
        <v>50</v>
      </c>
      <c r="H40" s="24" t="s">
        <v>49</v>
      </c>
    </row>
    <row r="41" spans="1:8">
      <c r="A41" s="23"/>
      <c r="B41" s="22" t="s">
        <v>66</v>
      </c>
      <c r="C41" s="20">
        <v>766</v>
      </c>
      <c r="D41" s="36">
        <v>-0.18</v>
      </c>
      <c r="E41" s="20">
        <v>937</v>
      </c>
      <c r="F41" s="22" t="s">
        <v>142</v>
      </c>
      <c r="G41" s="22" t="s">
        <v>101</v>
      </c>
      <c r="H41" s="20">
        <v>1436</v>
      </c>
    </row>
    <row r="42" spans="1:8">
      <c r="A42" s="23"/>
      <c r="B42" s="22" t="s">
        <v>61</v>
      </c>
      <c r="C42" s="20">
        <v>357</v>
      </c>
      <c r="D42" s="36">
        <v>0.03</v>
      </c>
      <c r="E42" s="20">
        <v>346</v>
      </c>
      <c r="F42" s="22" t="s">
        <v>111</v>
      </c>
      <c r="G42" s="22" t="s">
        <v>101</v>
      </c>
      <c r="H42" s="20">
        <v>383</v>
      </c>
    </row>
    <row r="43" spans="1:8">
      <c r="A43" s="23"/>
      <c r="B43" s="22" t="s">
        <v>59</v>
      </c>
      <c r="C43" s="20">
        <v>1301</v>
      </c>
      <c r="D43" s="36">
        <v>0.08</v>
      </c>
      <c r="E43" s="20">
        <v>1208</v>
      </c>
      <c r="F43" s="22" t="s">
        <v>141</v>
      </c>
      <c r="G43" s="22" t="s">
        <v>101</v>
      </c>
      <c r="H43" s="20">
        <v>2194</v>
      </c>
    </row>
    <row r="44" spans="1:8">
      <c r="A44" s="23"/>
      <c r="B44" s="22" t="s">
        <v>58</v>
      </c>
      <c r="C44" s="20">
        <v>677</v>
      </c>
      <c r="D44" s="36">
        <v>0.14000000000000001</v>
      </c>
      <c r="E44" s="20">
        <v>596</v>
      </c>
      <c r="F44" s="22" t="s">
        <v>50</v>
      </c>
      <c r="G44" s="36">
        <v>0.09</v>
      </c>
      <c r="H44" s="20">
        <v>545</v>
      </c>
    </row>
    <row r="45" spans="1:8">
      <c r="A45" s="23"/>
      <c r="B45" s="22" t="s">
        <v>50</v>
      </c>
      <c r="C45" s="24" t="s">
        <v>49</v>
      </c>
      <c r="D45" s="22" t="s">
        <v>50</v>
      </c>
      <c r="E45" s="24" t="s">
        <v>49</v>
      </c>
      <c r="F45" s="22" t="s">
        <v>50</v>
      </c>
      <c r="G45" s="22" t="s">
        <v>50</v>
      </c>
      <c r="H45" s="24" t="s">
        <v>49</v>
      </c>
    </row>
    <row r="46" spans="1:8">
      <c r="A46" s="23"/>
      <c r="B46" s="22" t="s">
        <v>55</v>
      </c>
      <c r="C46" s="20">
        <v>3101</v>
      </c>
      <c r="D46" s="36">
        <v>0</v>
      </c>
      <c r="E46" s="20">
        <v>3087</v>
      </c>
      <c r="F46" s="22" t="s">
        <v>140</v>
      </c>
      <c r="G46" s="22" t="s">
        <v>101</v>
      </c>
      <c r="H46" s="20">
        <v>4558</v>
      </c>
    </row>
    <row r="47" spans="1:8">
      <c r="A47" s="23"/>
      <c r="B47" s="22" t="s">
        <v>50</v>
      </c>
      <c r="C47" s="24" t="s">
        <v>49</v>
      </c>
      <c r="D47" s="22" t="s">
        <v>50</v>
      </c>
      <c r="E47" s="24" t="s">
        <v>49</v>
      </c>
      <c r="F47" s="22" t="s">
        <v>50</v>
      </c>
      <c r="G47" s="22" t="s">
        <v>50</v>
      </c>
      <c r="H47" s="24" t="s">
        <v>49</v>
      </c>
    </row>
    <row r="48" spans="1:8">
      <c r="A48" s="23"/>
      <c r="B48" s="22" t="s">
        <v>60</v>
      </c>
      <c r="C48" s="21">
        <v>1462</v>
      </c>
      <c r="D48" s="22" t="s">
        <v>50</v>
      </c>
      <c r="E48" s="21">
        <v>1426</v>
      </c>
      <c r="F48" s="22" t="s">
        <v>50</v>
      </c>
      <c r="G48" s="22" t="s">
        <v>50</v>
      </c>
      <c r="H48" s="21">
        <v>1510</v>
      </c>
    </row>
    <row r="49" spans="1:8">
      <c r="A49" s="23"/>
      <c r="B49" s="22" t="s">
        <v>50</v>
      </c>
      <c r="C49" s="24" t="s">
        <v>49</v>
      </c>
      <c r="D49" s="22" t="s">
        <v>50</v>
      </c>
      <c r="E49" s="24" t="s">
        <v>49</v>
      </c>
      <c r="F49" s="22" t="s">
        <v>50</v>
      </c>
      <c r="G49" s="22" t="s">
        <v>50</v>
      </c>
      <c r="H49" s="24" t="s">
        <v>49</v>
      </c>
    </row>
    <row r="50" spans="1:8">
      <c r="A50" s="23"/>
      <c r="B50" s="23"/>
      <c r="C50" s="23"/>
      <c r="D50" s="23"/>
      <c r="E50" s="23"/>
      <c r="F50" s="23"/>
      <c r="G50" s="23"/>
      <c r="H50" s="23"/>
    </row>
    <row r="51" spans="1:8">
      <c r="A51" s="23"/>
      <c r="B51" s="23"/>
      <c r="C51" s="23"/>
      <c r="D51" s="23"/>
      <c r="E51" s="23"/>
      <c r="F51" s="23"/>
      <c r="G51" s="23"/>
      <c r="H51" s="23"/>
    </row>
    <row r="52" spans="1:8">
      <c r="A52" s="23"/>
      <c r="B52" s="109" t="s">
        <v>49</v>
      </c>
      <c r="C52" s="105" t="s">
        <v>50</v>
      </c>
      <c r="D52" s="105" t="s">
        <v>50</v>
      </c>
      <c r="E52" s="105" t="s">
        <v>50</v>
      </c>
      <c r="F52" s="105" t="s">
        <v>50</v>
      </c>
      <c r="G52" s="23"/>
      <c r="H52" s="23"/>
    </row>
  </sheetData>
  <customSheetViews>
    <customSheetView guid="{BD98B63B-DCB5-4DA0-98FC-840192A00168}">
      <selection sqref="A1:I66"/>
      <pageMargins left="0.7" right="0.7" top="0.75" bottom="0.75" header="0.3" footer="0.3"/>
    </customSheetView>
  </customSheetViews>
  <mergeCells count="12">
    <mergeCell ref="B12:F12"/>
    <mergeCell ref="B13:D13"/>
    <mergeCell ref="B52:F52"/>
    <mergeCell ref="A1:H1"/>
    <mergeCell ref="A2:H2"/>
    <mergeCell ref="A3:H3"/>
    <mergeCell ref="A4:H4"/>
    <mergeCell ref="A5:H5"/>
    <mergeCell ref="A6:H6"/>
    <mergeCell ref="A7:H7"/>
    <mergeCell ref="A8:H8"/>
    <mergeCell ref="A9:H9"/>
  </mergeCells>
  <phoneticPr fontId="2"/>
  <hyperlinks>
    <hyperlink ref="A8" location="Table_Of_Contents!A1" display="Table Of Contents" xr:uid="{4ECEDFAF-7EA6-4A5F-ADA0-3EC44689125F}"/>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1EED5-C8B1-46FE-8BBE-7557934AC848}">
  <dimension ref="A1:E52"/>
  <sheetViews>
    <sheetView topLeftCell="A23" workbookViewId="0">
      <selection sqref="A1:I66"/>
    </sheetView>
  </sheetViews>
  <sheetFormatPr defaultColWidth="9.109375" defaultRowHeight="18"/>
  <cols>
    <col min="1" max="1" width="9.109375" style="18"/>
    <col min="2" max="2" width="27.109375" style="18" customWidth="1"/>
    <col min="3" max="16384" width="9.109375" style="18"/>
  </cols>
  <sheetData>
    <row r="1" spans="1:5">
      <c r="A1" s="106" t="s">
        <v>139</v>
      </c>
      <c r="B1" s="107"/>
      <c r="C1" s="107"/>
      <c r="D1" s="107"/>
      <c r="E1" s="107"/>
    </row>
    <row r="2" spans="1:5">
      <c r="A2" s="106" t="s">
        <v>50</v>
      </c>
      <c r="B2" s="107"/>
      <c r="C2" s="107"/>
      <c r="D2" s="107"/>
      <c r="E2" s="107"/>
    </row>
    <row r="3" spans="1:5">
      <c r="A3" s="106" t="s">
        <v>138</v>
      </c>
      <c r="B3" s="107"/>
      <c r="C3" s="107"/>
      <c r="D3" s="107"/>
      <c r="E3" s="107"/>
    </row>
    <row r="4" spans="1:5">
      <c r="A4" s="106" t="s">
        <v>137</v>
      </c>
      <c r="B4" s="107"/>
      <c r="C4" s="107"/>
      <c r="D4" s="107"/>
      <c r="E4" s="107"/>
    </row>
    <row r="5" spans="1:5">
      <c r="A5" s="106" t="s">
        <v>136</v>
      </c>
      <c r="B5" s="107"/>
      <c r="C5" s="107"/>
      <c r="D5" s="107"/>
      <c r="E5" s="107"/>
    </row>
    <row r="6" spans="1:5">
      <c r="A6" s="106" t="s">
        <v>163</v>
      </c>
      <c r="B6" s="107"/>
      <c r="C6" s="107"/>
      <c r="D6" s="107"/>
      <c r="E6" s="107"/>
    </row>
    <row r="7" spans="1:5">
      <c r="A7" s="106" t="s">
        <v>162</v>
      </c>
      <c r="B7" s="107"/>
      <c r="C7" s="107"/>
      <c r="D7" s="107"/>
      <c r="E7" s="107"/>
    </row>
    <row r="8" spans="1:5">
      <c r="A8" s="108" t="s">
        <v>133</v>
      </c>
      <c r="B8" s="107"/>
      <c r="C8" s="107"/>
      <c r="D8" s="107"/>
      <c r="E8" s="107"/>
    </row>
    <row r="9" spans="1:5">
      <c r="A9" s="106" t="s">
        <v>50</v>
      </c>
      <c r="B9" s="107"/>
      <c r="C9" s="107"/>
      <c r="D9" s="107"/>
      <c r="E9" s="107"/>
    </row>
    <row r="10" spans="1:5">
      <c r="A10" s="23"/>
      <c r="B10" s="22" t="s">
        <v>132</v>
      </c>
      <c r="C10" s="23"/>
      <c r="D10" s="23"/>
      <c r="E10" s="23"/>
    </row>
    <row r="11" spans="1:5">
      <c r="A11" s="23"/>
      <c r="B11" s="23"/>
      <c r="C11" s="23"/>
      <c r="D11" s="23"/>
      <c r="E11" s="23"/>
    </row>
    <row r="12" spans="1:5">
      <c r="A12" s="23"/>
      <c r="B12" s="104" t="s">
        <v>161</v>
      </c>
      <c r="C12" s="105" t="s">
        <v>50</v>
      </c>
      <c r="D12" s="105" t="s">
        <v>50</v>
      </c>
      <c r="E12" s="23"/>
    </row>
    <row r="13" spans="1:5">
      <c r="A13" s="23"/>
      <c r="B13" s="104" t="s">
        <v>160</v>
      </c>
      <c r="C13" s="105" t="s">
        <v>50</v>
      </c>
      <c r="D13" s="23"/>
      <c r="E13" s="23"/>
    </row>
    <row r="14" spans="1:5">
      <c r="A14" s="23"/>
      <c r="B14" s="23"/>
      <c r="C14" s="23"/>
      <c r="D14" s="23"/>
      <c r="E14" s="23"/>
    </row>
    <row r="15" spans="1:5">
      <c r="A15" s="23"/>
      <c r="B15" s="22" t="s">
        <v>50</v>
      </c>
      <c r="C15" s="22">
        <v>2002</v>
      </c>
      <c r="D15" s="22">
        <v>2001</v>
      </c>
      <c r="E15" s="22">
        <v>2000</v>
      </c>
    </row>
    <row r="16" spans="1:5">
      <c r="A16" s="23"/>
      <c r="B16" s="22" t="s">
        <v>50</v>
      </c>
      <c r="C16" s="24" t="s">
        <v>49</v>
      </c>
      <c r="D16" s="24" t="s">
        <v>49</v>
      </c>
      <c r="E16" s="24" t="s">
        <v>49</v>
      </c>
    </row>
    <row r="17" spans="1:5">
      <c r="A17" s="23"/>
      <c r="B17" s="22" t="s">
        <v>159</v>
      </c>
      <c r="C17" s="21">
        <v>3088</v>
      </c>
      <c r="D17" s="20">
        <v>2996</v>
      </c>
      <c r="E17" s="21">
        <v>4298</v>
      </c>
    </row>
    <row r="18" spans="1:5">
      <c r="A18" s="23"/>
      <c r="B18" s="22" t="s">
        <v>125</v>
      </c>
      <c r="C18" s="20">
        <v>1251</v>
      </c>
      <c r="D18" s="20">
        <v>1249</v>
      </c>
      <c r="E18" s="20">
        <v>1817</v>
      </c>
    </row>
    <row r="19" spans="1:5">
      <c r="A19" s="23"/>
      <c r="B19" s="22" t="s">
        <v>124</v>
      </c>
      <c r="C19" s="20">
        <v>710</v>
      </c>
      <c r="D19" s="20">
        <v>713</v>
      </c>
      <c r="E19" s="20">
        <v>1345</v>
      </c>
    </row>
    <row r="20" spans="1:5">
      <c r="A20" s="23"/>
      <c r="B20" s="22" t="s">
        <v>123</v>
      </c>
      <c r="C20" s="20">
        <v>283</v>
      </c>
      <c r="D20" s="20">
        <v>19</v>
      </c>
      <c r="E20" s="19">
        <v>0</v>
      </c>
    </row>
    <row r="21" spans="1:5">
      <c r="A21" s="23"/>
      <c r="B21" s="22" t="s">
        <v>154</v>
      </c>
      <c r="C21" s="20">
        <v>410</v>
      </c>
      <c r="D21" s="20">
        <v>386</v>
      </c>
      <c r="E21" s="20">
        <v>523</v>
      </c>
    </row>
    <row r="22" spans="1:5">
      <c r="A22" s="23"/>
      <c r="B22" s="22" t="s">
        <v>50</v>
      </c>
      <c r="C22" s="24" t="s">
        <v>49</v>
      </c>
      <c r="D22" s="24" t="s">
        <v>49</v>
      </c>
      <c r="E22" s="24" t="s">
        <v>49</v>
      </c>
    </row>
    <row r="23" spans="1:5">
      <c r="A23" s="23"/>
      <c r="B23" s="22" t="s">
        <v>64</v>
      </c>
      <c r="C23" s="21">
        <v>5742</v>
      </c>
      <c r="D23" s="20">
        <v>5363</v>
      </c>
      <c r="E23" s="21">
        <v>7983</v>
      </c>
    </row>
    <row r="24" spans="1:5">
      <c r="A24" s="23"/>
      <c r="B24" s="22" t="s">
        <v>50</v>
      </c>
      <c r="C24" s="24" t="s">
        <v>49</v>
      </c>
      <c r="D24" s="24" t="s">
        <v>49</v>
      </c>
      <c r="E24" s="24" t="s">
        <v>49</v>
      </c>
    </row>
    <row r="25" spans="1:5">
      <c r="A25" s="23"/>
      <c r="B25" s="22" t="s">
        <v>120</v>
      </c>
      <c r="C25" s="20">
        <v>1728</v>
      </c>
      <c r="D25" s="20">
        <v>1768</v>
      </c>
      <c r="E25" s="20">
        <v>2507</v>
      </c>
    </row>
    <row r="26" spans="1:5">
      <c r="A26" s="23"/>
      <c r="B26" s="22" t="s">
        <v>118</v>
      </c>
      <c r="C26" s="20">
        <v>722</v>
      </c>
      <c r="D26" s="20">
        <v>754</v>
      </c>
      <c r="E26" s="20">
        <v>1110</v>
      </c>
    </row>
    <row r="27" spans="1:5">
      <c r="A27" s="23"/>
      <c r="B27" s="22" t="s">
        <v>116</v>
      </c>
      <c r="C27" s="20">
        <v>386</v>
      </c>
      <c r="D27" s="20">
        <v>394</v>
      </c>
      <c r="E27" s="20">
        <v>730</v>
      </c>
    </row>
    <row r="28" spans="1:5">
      <c r="A28" s="23"/>
      <c r="B28" s="22" t="s">
        <v>113</v>
      </c>
      <c r="C28" s="20">
        <v>92</v>
      </c>
      <c r="D28" s="20">
        <v>7</v>
      </c>
      <c r="E28" s="19">
        <v>0</v>
      </c>
    </row>
    <row r="29" spans="1:5">
      <c r="A29" s="23"/>
      <c r="B29" s="22" t="s">
        <v>150</v>
      </c>
      <c r="C29" s="20">
        <v>173</v>
      </c>
      <c r="D29" s="20">
        <v>164</v>
      </c>
      <c r="E29" s="20">
        <v>211</v>
      </c>
    </row>
    <row r="30" spans="1:5">
      <c r="A30" s="23"/>
      <c r="B30" s="22" t="s">
        <v>50</v>
      </c>
      <c r="C30" s="24" t="s">
        <v>49</v>
      </c>
      <c r="D30" s="24" t="s">
        <v>49</v>
      </c>
      <c r="E30" s="24" t="s">
        <v>49</v>
      </c>
    </row>
    <row r="31" spans="1:5">
      <c r="A31" s="23"/>
      <c r="B31" s="22" t="s">
        <v>55</v>
      </c>
      <c r="C31" s="20">
        <v>3101</v>
      </c>
      <c r="D31" s="20">
        <v>3087</v>
      </c>
      <c r="E31" s="20">
        <v>4558</v>
      </c>
    </row>
    <row r="32" spans="1:5">
      <c r="A32" s="23"/>
      <c r="B32" s="22" t="s">
        <v>50</v>
      </c>
      <c r="C32" s="24" t="s">
        <v>49</v>
      </c>
      <c r="D32" s="24" t="s">
        <v>49</v>
      </c>
      <c r="E32" s="24" t="s">
        <v>49</v>
      </c>
    </row>
    <row r="33" spans="1:5">
      <c r="A33" s="23"/>
      <c r="B33" s="22" t="s">
        <v>79</v>
      </c>
      <c r="C33" s="21">
        <v>1380</v>
      </c>
      <c r="D33" s="21">
        <v>1664</v>
      </c>
      <c r="E33" s="21">
        <v>2747</v>
      </c>
    </row>
    <row r="34" spans="1:5">
      <c r="A34" s="23"/>
      <c r="B34" s="22" t="s">
        <v>77</v>
      </c>
      <c r="C34" s="20">
        <v>831</v>
      </c>
      <c r="D34" s="20">
        <v>813</v>
      </c>
      <c r="E34" s="20">
        <v>948</v>
      </c>
    </row>
    <row r="35" spans="1:5">
      <c r="A35" s="23"/>
      <c r="B35" s="22" t="s">
        <v>75</v>
      </c>
      <c r="C35" s="20">
        <v>1448</v>
      </c>
      <c r="D35" s="20">
        <v>1117</v>
      </c>
      <c r="E35" s="20">
        <v>2381</v>
      </c>
    </row>
    <row r="36" spans="1:5">
      <c r="A36" s="23"/>
      <c r="B36" s="22" t="s">
        <v>72</v>
      </c>
      <c r="C36" s="20">
        <v>875</v>
      </c>
      <c r="D36" s="20">
        <v>809</v>
      </c>
      <c r="E36" s="20">
        <v>809</v>
      </c>
    </row>
    <row r="37" spans="1:5">
      <c r="A37" s="23"/>
      <c r="B37" s="22" t="s">
        <v>145</v>
      </c>
      <c r="C37" s="20">
        <v>1208</v>
      </c>
      <c r="D37" s="20">
        <v>960</v>
      </c>
      <c r="E37" s="20">
        <v>1098</v>
      </c>
    </row>
    <row r="38" spans="1:5">
      <c r="A38" s="23"/>
      <c r="B38" s="22" t="s">
        <v>50</v>
      </c>
      <c r="C38" s="24" t="s">
        <v>49</v>
      </c>
      <c r="D38" s="24" t="s">
        <v>49</v>
      </c>
      <c r="E38" s="24" t="s">
        <v>49</v>
      </c>
    </row>
    <row r="39" spans="1:5">
      <c r="A39" s="23"/>
      <c r="B39" s="22" t="s">
        <v>64</v>
      </c>
      <c r="C39" s="21">
        <v>5742</v>
      </c>
      <c r="D39" s="20">
        <v>5363</v>
      </c>
      <c r="E39" s="21">
        <v>7983</v>
      </c>
    </row>
    <row r="40" spans="1:5">
      <c r="A40" s="23"/>
      <c r="B40" s="22" t="s">
        <v>50</v>
      </c>
      <c r="C40" s="24" t="s">
        <v>49</v>
      </c>
      <c r="D40" s="24" t="s">
        <v>49</v>
      </c>
      <c r="E40" s="24" t="s">
        <v>49</v>
      </c>
    </row>
    <row r="41" spans="1:5">
      <c r="A41" s="23"/>
      <c r="B41" s="22" t="s">
        <v>66</v>
      </c>
      <c r="C41" s="20">
        <v>766</v>
      </c>
      <c r="D41" s="20">
        <v>937</v>
      </c>
      <c r="E41" s="20">
        <v>1436</v>
      </c>
    </row>
    <row r="42" spans="1:5">
      <c r="A42" s="23"/>
      <c r="B42" s="22" t="s">
        <v>61</v>
      </c>
      <c r="C42" s="20">
        <v>357</v>
      </c>
      <c r="D42" s="20">
        <v>346</v>
      </c>
      <c r="E42" s="20">
        <v>383</v>
      </c>
    </row>
    <row r="43" spans="1:5">
      <c r="A43" s="23"/>
      <c r="B43" s="22" t="s">
        <v>59</v>
      </c>
      <c r="C43" s="20">
        <v>1301</v>
      </c>
      <c r="D43" s="20">
        <v>1208</v>
      </c>
      <c r="E43" s="20">
        <v>2194</v>
      </c>
    </row>
    <row r="44" spans="1:5">
      <c r="A44" s="23"/>
      <c r="B44" s="22" t="s">
        <v>58</v>
      </c>
      <c r="C44" s="20">
        <v>677</v>
      </c>
      <c r="D44" s="20">
        <v>596</v>
      </c>
      <c r="E44" s="20">
        <v>545</v>
      </c>
    </row>
    <row r="45" spans="1:5">
      <c r="A45" s="23"/>
      <c r="B45" s="22" t="s">
        <v>50</v>
      </c>
      <c r="C45" s="24" t="s">
        <v>49</v>
      </c>
      <c r="D45" s="24" t="s">
        <v>49</v>
      </c>
      <c r="E45" s="24" t="s">
        <v>49</v>
      </c>
    </row>
    <row r="46" spans="1:5">
      <c r="A46" s="23"/>
      <c r="B46" s="22" t="s">
        <v>55</v>
      </c>
      <c r="C46" s="20">
        <v>3101</v>
      </c>
      <c r="D46" s="20">
        <v>3087</v>
      </c>
      <c r="E46" s="20">
        <v>4558</v>
      </c>
    </row>
    <row r="47" spans="1:5">
      <c r="A47" s="23"/>
      <c r="B47" s="22" t="s">
        <v>50</v>
      </c>
      <c r="C47" s="24" t="s">
        <v>49</v>
      </c>
      <c r="D47" s="24" t="s">
        <v>49</v>
      </c>
      <c r="E47" s="24" t="s">
        <v>49</v>
      </c>
    </row>
    <row r="48" spans="1:5">
      <c r="A48" s="23"/>
      <c r="B48" s="22" t="s">
        <v>60</v>
      </c>
      <c r="C48" s="21">
        <v>1462</v>
      </c>
      <c r="D48" s="21">
        <v>1426</v>
      </c>
      <c r="E48" s="21">
        <v>1510</v>
      </c>
    </row>
    <row r="49" spans="1:5">
      <c r="A49" s="23"/>
      <c r="B49" s="22" t="s">
        <v>50</v>
      </c>
      <c r="C49" s="24" t="s">
        <v>49</v>
      </c>
      <c r="D49" s="24" t="s">
        <v>49</v>
      </c>
      <c r="E49" s="24" t="s">
        <v>49</v>
      </c>
    </row>
    <row r="50" spans="1:5">
      <c r="A50" s="23"/>
      <c r="B50" s="23"/>
      <c r="C50" s="23"/>
      <c r="D50" s="23"/>
      <c r="E50" s="23"/>
    </row>
    <row r="51" spans="1:5">
      <c r="A51" s="23"/>
      <c r="B51" s="23"/>
      <c r="C51" s="23"/>
      <c r="D51" s="23"/>
      <c r="E51" s="23"/>
    </row>
    <row r="52" spans="1:5">
      <c r="A52" s="23"/>
      <c r="B52" s="109" t="s">
        <v>49</v>
      </c>
      <c r="C52" s="105" t="s">
        <v>50</v>
      </c>
      <c r="D52" s="105" t="s">
        <v>50</v>
      </c>
      <c r="E52" s="23"/>
    </row>
  </sheetData>
  <customSheetViews>
    <customSheetView guid="{BD98B63B-DCB5-4DA0-98FC-840192A00168}" topLeftCell="A23">
      <selection sqref="A1:I66"/>
      <pageMargins left="0.7" right="0.7" top="0.75" bottom="0.75" header="0.3" footer="0.3"/>
    </customSheetView>
  </customSheetViews>
  <mergeCells count="12">
    <mergeCell ref="B12:D12"/>
    <mergeCell ref="B13:C13"/>
    <mergeCell ref="B52:D52"/>
    <mergeCell ref="A1:E1"/>
    <mergeCell ref="A2:E2"/>
    <mergeCell ref="A3:E3"/>
    <mergeCell ref="A4:E4"/>
    <mergeCell ref="A5:E5"/>
    <mergeCell ref="A6:E6"/>
    <mergeCell ref="A7:E7"/>
    <mergeCell ref="A8:E8"/>
    <mergeCell ref="A9:E9"/>
  </mergeCells>
  <phoneticPr fontId="2"/>
  <hyperlinks>
    <hyperlink ref="A8" location="Table_Of_Contents!A1" display="Table Of Contents" xr:uid="{3A4EFF4A-545B-4A5A-AB9C-2661295C5118}"/>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0F893-22F2-4EC5-9F89-95D25E54B7E0}">
  <dimension ref="A1:G70"/>
  <sheetViews>
    <sheetView workbookViewId="0">
      <selection sqref="A1:I66"/>
    </sheetView>
  </sheetViews>
  <sheetFormatPr defaultColWidth="9.109375" defaultRowHeight="18"/>
  <cols>
    <col min="1" max="16384" width="9.109375" style="18"/>
  </cols>
  <sheetData>
    <row r="1" spans="1:7">
      <c r="A1" s="106" t="s">
        <v>139</v>
      </c>
      <c r="B1" s="107"/>
      <c r="C1" s="107"/>
      <c r="D1" s="107"/>
      <c r="E1" s="107"/>
      <c r="F1" s="107"/>
      <c r="G1" s="107"/>
    </row>
    <row r="2" spans="1:7">
      <c r="A2" s="106" t="s">
        <v>50</v>
      </c>
      <c r="B2" s="107"/>
      <c r="C2" s="107"/>
      <c r="D2" s="107"/>
      <c r="E2" s="107"/>
      <c r="F2" s="107"/>
      <c r="G2" s="107"/>
    </row>
    <row r="3" spans="1:7">
      <c r="A3" s="106" t="s">
        <v>50</v>
      </c>
      <c r="B3" s="107"/>
      <c r="C3" s="107"/>
      <c r="D3" s="107"/>
      <c r="E3" s="107"/>
      <c r="F3" s="107"/>
      <c r="G3" s="107"/>
    </row>
    <row r="4" spans="1:7">
      <c r="A4" s="106" t="s">
        <v>137</v>
      </c>
      <c r="B4" s="107"/>
      <c r="C4" s="107"/>
      <c r="D4" s="107"/>
      <c r="E4" s="107"/>
      <c r="F4" s="107"/>
      <c r="G4" s="107"/>
    </row>
    <row r="5" spans="1:7">
      <c r="A5" s="106" t="s">
        <v>198</v>
      </c>
      <c r="B5" s="107"/>
      <c r="C5" s="107"/>
      <c r="D5" s="107"/>
      <c r="E5" s="107"/>
      <c r="F5" s="107"/>
      <c r="G5" s="107"/>
    </row>
    <row r="6" spans="1:7">
      <c r="A6" s="106" t="s">
        <v>197</v>
      </c>
      <c r="B6" s="107"/>
      <c r="C6" s="107"/>
      <c r="D6" s="107"/>
      <c r="E6" s="107"/>
      <c r="F6" s="107"/>
      <c r="G6" s="107"/>
    </row>
    <row r="7" spans="1:7">
      <c r="A7" s="106" t="s">
        <v>196</v>
      </c>
      <c r="B7" s="107"/>
      <c r="C7" s="107"/>
      <c r="D7" s="107"/>
      <c r="E7" s="107"/>
      <c r="F7" s="107"/>
      <c r="G7" s="107"/>
    </row>
    <row r="8" spans="1:7">
      <c r="A8" s="108" t="s">
        <v>133</v>
      </c>
      <c r="B8" s="107"/>
      <c r="C8" s="107"/>
      <c r="D8" s="107"/>
      <c r="E8" s="107"/>
      <c r="F8" s="107"/>
      <c r="G8" s="107"/>
    </row>
    <row r="9" spans="1:7">
      <c r="A9" s="106" t="s">
        <v>50</v>
      </c>
      <c r="B9" s="107"/>
      <c r="C9" s="107"/>
      <c r="D9" s="107"/>
      <c r="E9" s="107"/>
      <c r="F9" s="107"/>
      <c r="G9" s="107"/>
    </row>
    <row r="10" spans="1:7">
      <c r="A10" s="23"/>
      <c r="B10" s="22" t="s">
        <v>132</v>
      </c>
      <c r="C10" s="23"/>
      <c r="D10" s="23"/>
      <c r="E10" s="23"/>
      <c r="F10" s="23"/>
      <c r="G10" s="23"/>
    </row>
    <row r="11" spans="1:7">
      <c r="A11" s="23"/>
      <c r="B11" s="23"/>
      <c r="C11" s="23"/>
      <c r="D11" s="23"/>
      <c r="E11" s="23"/>
      <c r="F11" s="23"/>
      <c r="G11" s="23"/>
    </row>
    <row r="12" spans="1:7">
      <c r="A12" s="23"/>
      <c r="B12" s="104" t="s">
        <v>131</v>
      </c>
      <c r="C12" s="105" t="s">
        <v>50</v>
      </c>
      <c r="D12" s="105" t="s">
        <v>50</v>
      </c>
      <c r="E12" s="105" t="s">
        <v>50</v>
      </c>
      <c r="F12" s="23"/>
      <c r="G12" s="23"/>
    </row>
    <row r="13" spans="1:7">
      <c r="A13" s="23"/>
      <c r="B13" s="104" t="s">
        <v>195</v>
      </c>
      <c r="C13" s="105" t="s">
        <v>50</v>
      </c>
      <c r="D13" s="105" t="s">
        <v>50</v>
      </c>
      <c r="E13" s="105" t="s">
        <v>50</v>
      </c>
      <c r="F13" s="23"/>
      <c r="G13" s="23"/>
    </row>
    <row r="14" spans="1:7">
      <c r="A14" s="23"/>
      <c r="B14" s="23"/>
      <c r="C14" s="23"/>
      <c r="D14" s="23"/>
      <c r="E14" s="23"/>
      <c r="F14" s="23"/>
      <c r="G14" s="23"/>
    </row>
    <row r="15" spans="1:7">
      <c r="A15" s="23"/>
      <c r="B15" s="22" t="s">
        <v>50</v>
      </c>
      <c r="C15" s="22" t="s">
        <v>194</v>
      </c>
      <c r="D15" s="22" t="s">
        <v>50</v>
      </c>
      <c r="E15" s="22" t="s">
        <v>193</v>
      </c>
      <c r="F15" s="22" t="s">
        <v>50</v>
      </c>
      <c r="G15" s="22" t="s">
        <v>192</v>
      </c>
    </row>
    <row r="16" spans="1:7">
      <c r="A16" s="23"/>
      <c r="B16" s="22" t="s">
        <v>50</v>
      </c>
      <c r="C16" s="22">
        <v>2005</v>
      </c>
      <c r="D16" s="22" t="s">
        <v>128</v>
      </c>
      <c r="E16" s="22">
        <v>2004</v>
      </c>
      <c r="F16" s="22" t="s">
        <v>128</v>
      </c>
      <c r="G16" s="22">
        <v>2003</v>
      </c>
    </row>
    <row r="17" spans="1:7">
      <c r="A17" s="23"/>
      <c r="B17" s="22" t="s">
        <v>182</v>
      </c>
      <c r="C17" s="23"/>
      <c r="D17" s="23"/>
      <c r="E17" s="23"/>
      <c r="F17" s="23"/>
      <c r="G17" s="23"/>
    </row>
    <row r="18" spans="1:7">
      <c r="A18" s="23"/>
      <c r="B18" s="22" t="s">
        <v>190</v>
      </c>
      <c r="C18" s="23"/>
      <c r="D18" s="23"/>
      <c r="E18" s="23"/>
      <c r="F18" s="23"/>
      <c r="G18" s="23"/>
    </row>
    <row r="19" spans="1:7">
      <c r="A19" s="23"/>
      <c r="B19" s="22" t="s">
        <v>159</v>
      </c>
      <c r="C19" s="21">
        <v>6590</v>
      </c>
      <c r="D19" s="36">
        <v>0.64</v>
      </c>
      <c r="E19" s="21">
        <v>4019</v>
      </c>
      <c r="F19" s="36">
        <v>0.26</v>
      </c>
      <c r="G19" s="21">
        <v>3181</v>
      </c>
    </row>
    <row r="20" spans="1:7">
      <c r="A20" s="23"/>
      <c r="B20" s="22" t="s">
        <v>125</v>
      </c>
      <c r="C20" s="20">
        <v>3073</v>
      </c>
      <c r="D20" s="36">
        <v>0.71</v>
      </c>
      <c r="E20" s="20">
        <v>1799</v>
      </c>
      <c r="F20" s="36">
        <v>0.37</v>
      </c>
      <c r="G20" s="20">
        <v>1309</v>
      </c>
    </row>
    <row r="21" spans="1:7">
      <c r="A21" s="23"/>
      <c r="B21" s="22" t="s">
        <v>124</v>
      </c>
      <c r="C21" s="20">
        <v>920</v>
      </c>
      <c r="D21" s="36">
        <v>0.36</v>
      </c>
      <c r="E21" s="20">
        <v>677</v>
      </c>
      <c r="F21" s="36">
        <v>-0.03</v>
      </c>
      <c r="G21" s="20">
        <v>698</v>
      </c>
    </row>
    <row r="22" spans="1:7">
      <c r="A22" s="23"/>
      <c r="B22" s="22" t="s">
        <v>123</v>
      </c>
      <c r="C22" s="20">
        <v>2350</v>
      </c>
      <c r="D22" s="36">
        <v>0.98</v>
      </c>
      <c r="E22" s="20">
        <v>1185</v>
      </c>
      <c r="F22" s="36">
        <v>0.91</v>
      </c>
      <c r="G22" s="20">
        <v>621</v>
      </c>
    </row>
    <row r="23" spans="1:7">
      <c r="A23" s="23"/>
      <c r="B23" s="22" t="s">
        <v>191</v>
      </c>
      <c r="C23" s="23"/>
      <c r="D23" s="23"/>
      <c r="E23" s="23"/>
      <c r="F23" s="23"/>
      <c r="G23" s="23"/>
    </row>
    <row r="24" spans="1:7">
      <c r="A24" s="23"/>
      <c r="B24" s="22" t="s">
        <v>183</v>
      </c>
      <c r="C24" s="20">
        <v>998</v>
      </c>
      <c r="D24" s="36">
        <v>0.67</v>
      </c>
      <c r="E24" s="20">
        <v>599</v>
      </c>
      <c r="F24" s="36">
        <v>0.51</v>
      </c>
      <c r="G24" s="20">
        <v>398</v>
      </c>
    </row>
    <row r="25" spans="1:7">
      <c r="A25" s="23"/>
      <c r="B25" s="22" t="s">
        <v>64</v>
      </c>
      <c r="C25" s="21">
        <v>13931</v>
      </c>
      <c r="D25" s="36">
        <v>0.68</v>
      </c>
      <c r="E25" s="21">
        <v>8279</v>
      </c>
      <c r="F25" s="36">
        <v>0.33</v>
      </c>
      <c r="G25" s="21">
        <v>6207</v>
      </c>
    </row>
    <row r="26" spans="1:7">
      <c r="A26" s="23"/>
      <c r="B26" s="22" t="s">
        <v>172</v>
      </c>
      <c r="C26" s="23"/>
      <c r="D26" s="23"/>
      <c r="E26" s="23"/>
      <c r="F26" s="23"/>
      <c r="G26" s="23"/>
    </row>
    <row r="27" spans="1:7">
      <c r="A27" s="23"/>
      <c r="B27" s="22" t="s">
        <v>190</v>
      </c>
      <c r="C27" s="23"/>
      <c r="D27" s="23"/>
      <c r="E27" s="23"/>
      <c r="F27" s="23"/>
      <c r="G27" s="23"/>
    </row>
    <row r="28" spans="1:7">
      <c r="A28" s="23"/>
      <c r="B28" s="22" t="s">
        <v>189</v>
      </c>
      <c r="C28" s="23"/>
      <c r="D28" s="23"/>
      <c r="E28" s="23"/>
      <c r="F28" s="23"/>
      <c r="G28" s="23"/>
    </row>
    <row r="29" spans="1:7">
      <c r="A29" s="23"/>
      <c r="B29" s="22" t="s">
        <v>169</v>
      </c>
      <c r="C29" s="20">
        <v>2184</v>
      </c>
      <c r="D29" s="36">
        <v>0.3</v>
      </c>
      <c r="E29" s="20">
        <v>1682</v>
      </c>
      <c r="F29" s="36">
        <v>0.04</v>
      </c>
      <c r="G29" s="20">
        <v>1620</v>
      </c>
    </row>
    <row r="30" spans="1:7">
      <c r="A30" s="23"/>
      <c r="B30" s="22" t="s">
        <v>188</v>
      </c>
      <c r="C30" s="23"/>
      <c r="D30" s="23"/>
      <c r="E30" s="23"/>
      <c r="F30" s="23"/>
      <c r="G30" s="23"/>
    </row>
    <row r="31" spans="1:7">
      <c r="A31" s="23"/>
      <c r="B31" s="22" t="s">
        <v>169</v>
      </c>
      <c r="C31" s="20">
        <v>1138</v>
      </c>
      <c r="D31" s="36">
        <v>0.47000000000000003</v>
      </c>
      <c r="E31" s="20">
        <v>773</v>
      </c>
      <c r="F31" s="36">
        <v>0.13</v>
      </c>
      <c r="G31" s="20">
        <v>684</v>
      </c>
    </row>
    <row r="32" spans="1:7">
      <c r="A32" s="23"/>
      <c r="B32" s="22" t="s">
        <v>187</v>
      </c>
      <c r="C32" s="23"/>
      <c r="D32" s="23"/>
      <c r="E32" s="23"/>
      <c r="F32" s="23"/>
      <c r="G32" s="23"/>
    </row>
    <row r="33" spans="1:7">
      <c r="A33" s="23"/>
      <c r="B33" s="22" t="s">
        <v>169</v>
      </c>
      <c r="C33" s="20">
        <v>313</v>
      </c>
      <c r="D33" s="36">
        <v>0.08</v>
      </c>
      <c r="E33" s="20">
        <v>291</v>
      </c>
      <c r="F33" s="36">
        <v>-0.14000000000000001</v>
      </c>
      <c r="G33" s="20">
        <v>339</v>
      </c>
    </row>
    <row r="34" spans="1:7">
      <c r="A34" s="23"/>
      <c r="B34" s="22" t="s">
        <v>186</v>
      </c>
      <c r="C34" s="23"/>
      <c r="D34" s="23"/>
      <c r="E34" s="23"/>
      <c r="F34" s="23"/>
      <c r="G34" s="23"/>
    </row>
    <row r="35" spans="1:7">
      <c r="A35" s="23"/>
      <c r="B35" s="22" t="s">
        <v>169</v>
      </c>
      <c r="C35" s="20">
        <v>609</v>
      </c>
      <c r="D35" s="36">
        <v>0.94000000000000006</v>
      </c>
      <c r="E35" s="20">
        <v>314</v>
      </c>
      <c r="F35" s="36">
        <v>0.68</v>
      </c>
      <c r="G35" s="20">
        <v>187</v>
      </c>
    </row>
    <row r="36" spans="1:7">
      <c r="A36" s="23"/>
      <c r="B36" s="22" t="s">
        <v>185</v>
      </c>
      <c r="C36" s="23"/>
      <c r="D36" s="23"/>
      <c r="E36" s="23"/>
      <c r="F36" s="23"/>
      <c r="G36" s="23"/>
    </row>
    <row r="37" spans="1:7">
      <c r="A37" s="23"/>
      <c r="B37" s="22" t="s">
        <v>184</v>
      </c>
      <c r="C37" s="23"/>
      <c r="D37" s="23"/>
      <c r="E37" s="23"/>
      <c r="F37" s="23"/>
      <c r="G37" s="23"/>
    </row>
    <row r="38" spans="1:7">
      <c r="A38" s="23"/>
      <c r="B38" s="22" t="s">
        <v>183</v>
      </c>
      <c r="C38" s="20">
        <v>290</v>
      </c>
      <c r="D38" s="36">
        <v>0.26</v>
      </c>
      <c r="E38" s="20">
        <v>230</v>
      </c>
      <c r="F38" s="36">
        <v>0.26</v>
      </c>
      <c r="G38" s="20">
        <v>182</v>
      </c>
    </row>
    <row r="39" spans="1:7">
      <c r="A39" s="23"/>
      <c r="B39" s="22" t="s">
        <v>170</v>
      </c>
      <c r="C39" s="23"/>
      <c r="D39" s="23"/>
      <c r="E39" s="23"/>
      <c r="F39" s="23"/>
      <c r="G39" s="23"/>
    </row>
    <row r="40" spans="1:7">
      <c r="A40" s="23"/>
      <c r="B40" s="22" t="s">
        <v>169</v>
      </c>
      <c r="C40" s="20">
        <v>4534</v>
      </c>
      <c r="D40" s="36">
        <v>0.38</v>
      </c>
      <c r="E40" s="20">
        <v>3290</v>
      </c>
      <c r="F40" s="36">
        <v>0.09</v>
      </c>
      <c r="G40" s="20">
        <v>3012</v>
      </c>
    </row>
    <row r="41" spans="1:7">
      <c r="A41" s="23"/>
      <c r="B41" s="22" t="s">
        <v>182</v>
      </c>
      <c r="C41" s="23"/>
      <c r="D41" s="23"/>
      <c r="E41" s="23"/>
      <c r="F41" s="23"/>
      <c r="G41" s="23"/>
    </row>
    <row r="42" spans="1:7">
      <c r="A42" s="23"/>
      <c r="B42" s="22" t="s">
        <v>171</v>
      </c>
      <c r="C42" s="23"/>
      <c r="D42" s="23"/>
      <c r="E42" s="23"/>
      <c r="F42" s="23"/>
      <c r="G42" s="23"/>
    </row>
    <row r="43" spans="1:7">
      <c r="A43" s="23"/>
      <c r="B43" s="22" t="s">
        <v>57</v>
      </c>
      <c r="C43" s="21">
        <v>3436</v>
      </c>
      <c r="D43" s="36">
        <v>0.45</v>
      </c>
      <c r="E43" s="21">
        <v>2373</v>
      </c>
      <c r="F43" s="36">
        <v>-0.04</v>
      </c>
      <c r="G43" s="21">
        <v>2475</v>
      </c>
    </row>
    <row r="44" spans="1:7">
      <c r="A44" s="23"/>
      <c r="B44" s="22" t="s">
        <v>56</v>
      </c>
      <c r="C44" s="20">
        <v>2839</v>
      </c>
      <c r="D44" s="36">
        <v>0.11</v>
      </c>
      <c r="E44" s="20">
        <v>2550</v>
      </c>
      <c r="F44" s="36">
        <v>0.26</v>
      </c>
      <c r="G44" s="20">
        <v>2016</v>
      </c>
    </row>
    <row r="45" spans="1:7">
      <c r="A45" s="23"/>
      <c r="B45" s="22" t="s">
        <v>181</v>
      </c>
      <c r="C45" s="23"/>
      <c r="D45" s="23"/>
      <c r="E45" s="23"/>
      <c r="F45" s="23"/>
      <c r="G45" s="23"/>
    </row>
    <row r="46" spans="1:7">
      <c r="A46" s="23"/>
      <c r="B46" s="22" t="s">
        <v>180</v>
      </c>
      <c r="C46" s="20">
        <v>6275</v>
      </c>
      <c r="D46" s="36">
        <v>0.27</v>
      </c>
      <c r="E46" s="20">
        <v>4923</v>
      </c>
      <c r="F46" s="36">
        <v>0.1</v>
      </c>
      <c r="G46" s="20">
        <v>4491</v>
      </c>
    </row>
    <row r="47" spans="1:7">
      <c r="A47" s="23"/>
      <c r="B47" s="22" t="s">
        <v>71</v>
      </c>
      <c r="C47" s="20">
        <v>4540</v>
      </c>
      <c r="D47" s="36">
        <v>2.48</v>
      </c>
      <c r="E47" s="20">
        <v>1306</v>
      </c>
      <c r="F47" s="36">
        <v>2.79</v>
      </c>
      <c r="G47" s="20">
        <v>345</v>
      </c>
    </row>
    <row r="48" spans="1:7">
      <c r="A48" s="23"/>
      <c r="B48" s="22" t="s">
        <v>179</v>
      </c>
      <c r="C48" s="23"/>
      <c r="D48" s="23"/>
      <c r="E48" s="23"/>
      <c r="F48" s="23"/>
      <c r="G48" s="23"/>
    </row>
    <row r="49" spans="1:7">
      <c r="A49" s="23"/>
      <c r="B49" s="22" t="s">
        <v>178</v>
      </c>
      <c r="C49" s="23"/>
      <c r="D49" s="23"/>
      <c r="E49" s="23"/>
      <c r="F49" s="23"/>
      <c r="G49" s="23"/>
    </row>
    <row r="50" spans="1:7">
      <c r="A50" s="23"/>
      <c r="B50" s="22" t="s">
        <v>177</v>
      </c>
      <c r="C50" s="20">
        <v>899</v>
      </c>
      <c r="D50" s="36">
        <v>2.23</v>
      </c>
      <c r="E50" s="20">
        <v>278</v>
      </c>
      <c r="F50" s="36">
        <v>6.72</v>
      </c>
      <c r="G50" s="20">
        <v>36</v>
      </c>
    </row>
    <row r="51" spans="1:7">
      <c r="A51" s="23"/>
      <c r="B51" s="22" t="s">
        <v>176</v>
      </c>
      <c r="C51" s="23"/>
      <c r="D51" s="23"/>
      <c r="E51" s="23"/>
      <c r="F51" s="23"/>
      <c r="G51" s="23"/>
    </row>
    <row r="52" spans="1:7">
      <c r="A52" s="23"/>
      <c r="B52" s="22" t="s">
        <v>175</v>
      </c>
      <c r="C52" s="20">
        <v>1126</v>
      </c>
      <c r="D52" s="36">
        <v>0.18</v>
      </c>
      <c r="E52" s="20">
        <v>951</v>
      </c>
      <c r="F52" s="36">
        <v>0.38</v>
      </c>
      <c r="G52" s="20">
        <v>691</v>
      </c>
    </row>
    <row r="53" spans="1:7">
      <c r="A53" s="23"/>
      <c r="B53" s="22" t="s">
        <v>174</v>
      </c>
      <c r="C53" s="23"/>
      <c r="D53" s="23"/>
      <c r="E53" s="23"/>
      <c r="F53" s="23"/>
      <c r="G53" s="23"/>
    </row>
    <row r="54" spans="1:7">
      <c r="A54" s="23"/>
      <c r="B54" s="22" t="s">
        <v>173</v>
      </c>
      <c r="C54" s="20">
        <v>1091</v>
      </c>
      <c r="D54" s="36">
        <v>0.33</v>
      </c>
      <c r="E54" s="20">
        <v>821</v>
      </c>
      <c r="F54" s="36">
        <v>0.27</v>
      </c>
      <c r="G54" s="20">
        <v>644</v>
      </c>
    </row>
    <row r="55" spans="1:7">
      <c r="A55" s="23"/>
      <c r="B55" s="22" t="s">
        <v>64</v>
      </c>
      <c r="C55" s="21">
        <v>13931</v>
      </c>
      <c r="D55" s="36">
        <v>0.68</v>
      </c>
      <c r="E55" s="21">
        <v>8279</v>
      </c>
      <c r="F55" s="36">
        <v>0.33</v>
      </c>
      <c r="G55" s="21">
        <v>6207</v>
      </c>
    </row>
    <row r="56" spans="1:7">
      <c r="A56" s="23"/>
      <c r="B56" s="22" t="s">
        <v>172</v>
      </c>
      <c r="C56" s="23"/>
      <c r="D56" s="23"/>
      <c r="E56" s="23"/>
      <c r="F56" s="23"/>
      <c r="G56" s="23"/>
    </row>
    <row r="57" spans="1:7">
      <c r="A57" s="23"/>
      <c r="B57" s="22" t="s">
        <v>171</v>
      </c>
      <c r="C57" s="23"/>
      <c r="D57" s="23"/>
      <c r="E57" s="23"/>
      <c r="F57" s="23"/>
      <c r="G57" s="23"/>
    </row>
    <row r="58" spans="1:7">
      <c r="A58" s="23"/>
      <c r="B58" s="22" t="s">
        <v>57</v>
      </c>
      <c r="C58" s="20">
        <v>2520</v>
      </c>
      <c r="D58" s="36">
        <v>0.55000000000000004</v>
      </c>
      <c r="E58" s="20">
        <v>1625</v>
      </c>
      <c r="F58" s="36">
        <v>-0.08</v>
      </c>
      <c r="G58" s="20">
        <v>1761</v>
      </c>
    </row>
    <row r="59" spans="1:7">
      <c r="A59" s="23"/>
      <c r="B59" s="22" t="s">
        <v>56</v>
      </c>
      <c r="C59" s="20">
        <v>2014</v>
      </c>
      <c r="D59" s="36">
        <v>0.21</v>
      </c>
      <c r="E59" s="20">
        <v>1665</v>
      </c>
      <c r="F59" s="36">
        <v>0.33</v>
      </c>
      <c r="G59" s="20">
        <v>1251</v>
      </c>
    </row>
    <row r="60" spans="1:7">
      <c r="A60" s="23"/>
      <c r="B60" s="22" t="s">
        <v>170</v>
      </c>
      <c r="C60" s="23"/>
      <c r="D60" s="23"/>
      <c r="E60" s="23"/>
      <c r="F60" s="23"/>
      <c r="G60" s="23"/>
    </row>
    <row r="61" spans="1:7">
      <c r="A61" s="23"/>
      <c r="B61" s="22" t="s">
        <v>169</v>
      </c>
      <c r="C61" s="20">
        <v>4534</v>
      </c>
      <c r="D61" s="36">
        <v>0.38</v>
      </c>
      <c r="E61" s="20">
        <v>3290</v>
      </c>
      <c r="F61" s="36">
        <v>0.09</v>
      </c>
      <c r="G61" s="20">
        <v>3012</v>
      </c>
    </row>
    <row r="62" spans="1:7">
      <c r="A62" s="23"/>
      <c r="B62" s="22" t="s">
        <v>168</v>
      </c>
      <c r="C62" s="23"/>
      <c r="D62" s="23"/>
      <c r="E62" s="23"/>
      <c r="F62" s="23"/>
      <c r="G62" s="23"/>
    </row>
    <row r="63" spans="1:7">
      <c r="A63" s="23"/>
      <c r="B63" s="22" t="s">
        <v>167</v>
      </c>
      <c r="C63" s="23"/>
      <c r="D63" s="23"/>
      <c r="E63" s="23"/>
      <c r="F63" s="23"/>
      <c r="G63" s="23"/>
    </row>
    <row r="64" spans="1:7">
      <c r="A64" s="23"/>
      <c r="B64" s="22" t="s">
        <v>166</v>
      </c>
      <c r="C64" s="21">
        <v>1384</v>
      </c>
      <c r="D64" s="36">
        <v>-7.0000000000000007E-2</v>
      </c>
      <c r="E64" s="21">
        <v>1496</v>
      </c>
      <c r="F64" s="36">
        <v>0</v>
      </c>
      <c r="G64" s="21">
        <v>1491</v>
      </c>
    </row>
    <row r="65" spans="1:7">
      <c r="A65" s="23"/>
      <c r="B65" s="22" t="s">
        <v>51</v>
      </c>
      <c r="C65" s="20">
        <v>22497</v>
      </c>
      <c r="D65" s="36">
        <v>4.09</v>
      </c>
      <c r="E65" s="20">
        <v>4416</v>
      </c>
      <c r="F65" s="36">
        <v>3.7</v>
      </c>
      <c r="G65" s="20">
        <v>939</v>
      </c>
    </row>
    <row r="66" spans="1:7">
      <c r="A66" s="23"/>
      <c r="B66" s="22" t="s">
        <v>165</v>
      </c>
      <c r="C66" s="23"/>
      <c r="D66" s="23"/>
      <c r="E66" s="23"/>
      <c r="F66" s="23"/>
      <c r="G66" s="23"/>
    </row>
    <row r="67" spans="1:7">
      <c r="A67" s="23"/>
      <c r="B67" s="22" t="s">
        <v>164</v>
      </c>
      <c r="C67" s="21">
        <v>202</v>
      </c>
      <c r="D67" s="36">
        <v>-0.32</v>
      </c>
      <c r="E67" s="21">
        <v>296</v>
      </c>
      <c r="F67" s="36">
        <v>-0.19</v>
      </c>
      <c r="G67" s="21">
        <v>367</v>
      </c>
    </row>
    <row r="68" spans="1:7">
      <c r="A68" s="23"/>
      <c r="B68" s="23"/>
      <c r="C68" s="23"/>
      <c r="D68" s="23"/>
      <c r="E68" s="23"/>
      <c r="F68" s="23"/>
      <c r="G68" s="23"/>
    </row>
    <row r="69" spans="1:7">
      <c r="A69" s="23"/>
      <c r="B69" s="23"/>
      <c r="C69" s="23"/>
      <c r="D69" s="23"/>
      <c r="E69" s="23"/>
      <c r="F69" s="23"/>
      <c r="G69" s="23"/>
    </row>
    <row r="70" spans="1:7">
      <c r="A70" s="23"/>
      <c r="B70" s="109" t="s">
        <v>49</v>
      </c>
      <c r="C70" s="105" t="s">
        <v>50</v>
      </c>
      <c r="D70" s="105" t="s">
        <v>50</v>
      </c>
      <c r="E70" s="105" t="s">
        <v>50</v>
      </c>
      <c r="F70" s="105" t="s">
        <v>50</v>
      </c>
      <c r="G70" s="23"/>
    </row>
  </sheetData>
  <customSheetViews>
    <customSheetView guid="{BD98B63B-DCB5-4DA0-98FC-840192A00168}">
      <selection sqref="A1:I66"/>
      <pageMargins left="0.7" right="0.7" top="0.75" bottom="0.75" header="0.3" footer="0.3"/>
    </customSheetView>
  </customSheetViews>
  <mergeCells count="12">
    <mergeCell ref="B12:E12"/>
    <mergeCell ref="B13:E13"/>
    <mergeCell ref="B70:F70"/>
    <mergeCell ref="A1:G1"/>
    <mergeCell ref="A2:G2"/>
    <mergeCell ref="A3:G3"/>
    <mergeCell ref="A4:G4"/>
    <mergeCell ref="A5:G5"/>
    <mergeCell ref="A6:G6"/>
    <mergeCell ref="A7:G7"/>
    <mergeCell ref="A8:G8"/>
    <mergeCell ref="A9:G9"/>
  </mergeCells>
  <phoneticPr fontId="2"/>
  <hyperlinks>
    <hyperlink ref="A8" location="Table_Of_Contents!A1" display="Table Of Contents" xr:uid="{9BAC08C3-6392-4EA7-A814-F2F531C4480B}"/>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74304-5E6D-4B40-B07F-751D87E75722}">
  <dimension ref="A1:E70"/>
  <sheetViews>
    <sheetView topLeftCell="A54" workbookViewId="0">
      <selection sqref="A1:I66"/>
    </sheetView>
  </sheetViews>
  <sheetFormatPr defaultColWidth="9.109375" defaultRowHeight="18"/>
  <cols>
    <col min="1" max="16384" width="9.109375" style="18"/>
  </cols>
  <sheetData>
    <row r="1" spans="1:5">
      <c r="A1" s="106" t="s">
        <v>139</v>
      </c>
      <c r="B1" s="107"/>
      <c r="C1" s="107"/>
      <c r="D1" s="107"/>
      <c r="E1" s="107"/>
    </row>
    <row r="2" spans="1:5">
      <c r="A2" s="106" t="s">
        <v>50</v>
      </c>
      <c r="B2" s="107"/>
      <c r="C2" s="107"/>
      <c r="D2" s="107"/>
      <c r="E2" s="107"/>
    </row>
    <row r="3" spans="1:5">
      <c r="A3" s="106" t="s">
        <v>50</v>
      </c>
      <c r="B3" s="107"/>
      <c r="C3" s="107"/>
      <c r="D3" s="107"/>
      <c r="E3" s="107"/>
    </row>
    <row r="4" spans="1:5">
      <c r="A4" s="106" t="s">
        <v>137</v>
      </c>
      <c r="B4" s="107"/>
      <c r="C4" s="107"/>
      <c r="D4" s="107"/>
      <c r="E4" s="107"/>
    </row>
    <row r="5" spans="1:5">
      <c r="A5" s="106" t="s">
        <v>198</v>
      </c>
      <c r="B5" s="107"/>
      <c r="C5" s="107"/>
      <c r="D5" s="107"/>
      <c r="E5" s="107"/>
    </row>
    <row r="6" spans="1:5">
      <c r="A6" s="106" t="s">
        <v>197</v>
      </c>
      <c r="B6" s="107"/>
      <c r="C6" s="107"/>
      <c r="D6" s="107"/>
      <c r="E6" s="107"/>
    </row>
    <row r="7" spans="1:5">
      <c r="A7" s="106" t="s">
        <v>196</v>
      </c>
      <c r="B7" s="107"/>
      <c r="C7" s="107"/>
      <c r="D7" s="107"/>
      <c r="E7" s="107"/>
    </row>
    <row r="8" spans="1:5">
      <c r="A8" s="108" t="s">
        <v>133</v>
      </c>
      <c r="B8" s="107"/>
      <c r="C8" s="107"/>
      <c r="D8" s="107"/>
      <c r="E8" s="107"/>
    </row>
    <row r="9" spans="1:5">
      <c r="A9" s="106" t="s">
        <v>50</v>
      </c>
      <c r="B9" s="107"/>
      <c r="C9" s="107"/>
      <c r="D9" s="107"/>
      <c r="E9" s="107"/>
    </row>
    <row r="10" spans="1:5">
      <c r="A10" s="23"/>
      <c r="B10" s="22" t="s">
        <v>132</v>
      </c>
      <c r="C10" s="23"/>
      <c r="D10" s="23"/>
      <c r="E10" s="23"/>
    </row>
    <row r="11" spans="1:5">
      <c r="A11" s="23"/>
      <c r="B11" s="23"/>
      <c r="C11" s="23"/>
      <c r="D11" s="23"/>
      <c r="E11" s="23"/>
    </row>
    <row r="12" spans="1:5">
      <c r="A12" s="23"/>
      <c r="B12" s="104" t="s">
        <v>131</v>
      </c>
      <c r="C12" s="105" t="s">
        <v>50</v>
      </c>
      <c r="D12" s="105" t="s">
        <v>50</v>
      </c>
      <c r="E12" s="23"/>
    </row>
    <row r="13" spans="1:5">
      <c r="A13" s="23"/>
      <c r="B13" s="104" t="s">
        <v>195</v>
      </c>
      <c r="C13" s="105" t="s">
        <v>50</v>
      </c>
      <c r="D13" s="105" t="s">
        <v>50</v>
      </c>
      <c r="E13" s="23"/>
    </row>
    <row r="14" spans="1:5">
      <c r="A14" s="23"/>
      <c r="B14" s="23"/>
      <c r="C14" s="23"/>
      <c r="D14" s="23"/>
      <c r="E14" s="23"/>
    </row>
    <row r="15" spans="1:5">
      <c r="A15" s="23"/>
      <c r="B15" s="22" t="s">
        <v>50</v>
      </c>
      <c r="C15" s="22" t="s">
        <v>194</v>
      </c>
      <c r="D15" s="22" t="s">
        <v>193</v>
      </c>
      <c r="E15" s="22" t="s">
        <v>192</v>
      </c>
    </row>
    <row r="16" spans="1:5">
      <c r="A16" s="23"/>
      <c r="B16" s="22" t="s">
        <v>50</v>
      </c>
      <c r="C16" s="22">
        <v>2005</v>
      </c>
      <c r="D16" s="22">
        <v>2004</v>
      </c>
      <c r="E16" s="22">
        <v>2003</v>
      </c>
    </row>
    <row r="17" spans="1:5">
      <c r="A17" s="23"/>
      <c r="B17" s="22" t="s">
        <v>182</v>
      </c>
      <c r="C17" s="23"/>
      <c r="D17" s="23"/>
      <c r="E17" s="23"/>
    </row>
    <row r="18" spans="1:5">
      <c r="A18" s="23"/>
      <c r="B18" s="22" t="s">
        <v>190</v>
      </c>
      <c r="C18" s="23"/>
      <c r="D18" s="23"/>
      <c r="E18" s="23"/>
    </row>
    <row r="19" spans="1:5">
      <c r="A19" s="23"/>
      <c r="B19" s="22" t="s">
        <v>159</v>
      </c>
      <c r="C19" s="21">
        <v>6590</v>
      </c>
      <c r="D19" s="21">
        <v>4019</v>
      </c>
      <c r="E19" s="21">
        <v>3181</v>
      </c>
    </row>
    <row r="20" spans="1:5">
      <c r="A20" s="23"/>
      <c r="B20" s="22" t="s">
        <v>125</v>
      </c>
      <c r="C20" s="20">
        <v>3073</v>
      </c>
      <c r="D20" s="20">
        <v>1799</v>
      </c>
      <c r="E20" s="20">
        <v>1309</v>
      </c>
    </row>
    <row r="21" spans="1:5">
      <c r="A21" s="23"/>
      <c r="B21" s="22" t="s">
        <v>124</v>
      </c>
      <c r="C21" s="20">
        <v>920</v>
      </c>
      <c r="D21" s="20">
        <v>677</v>
      </c>
      <c r="E21" s="20">
        <v>698</v>
      </c>
    </row>
    <row r="22" spans="1:5">
      <c r="A22" s="23"/>
      <c r="B22" s="22" t="s">
        <v>123</v>
      </c>
      <c r="C22" s="20">
        <v>2350</v>
      </c>
      <c r="D22" s="20">
        <v>1185</v>
      </c>
      <c r="E22" s="20">
        <v>621</v>
      </c>
    </row>
    <row r="23" spans="1:5">
      <c r="A23" s="23"/>
      <c r="B23" s="22" t="s">
        <v>191</v>
      </c>
      <c r="C23" s="23"/>
      <c r="D23" s="23"/>
      <c r="E23" s="23"/>
    </row>
    <row r="24" spans="1:5">
      <c r="A24" s="23"/>
      <c r="B24" s="22" t="s">
        <v>183</v>
      </c>
      <c r="C24" s="20">
        <v>998</v>
      </c>
      <c r="D24" s="20">
        <v>599</v>
      </c>
      <c r="E24" s="20">
        <v>398</v>
      </c>
    </row>
    <row r="25" spans="1:5">
      <c r="A25" s="23"/>
      <c r="B25" s="22" t="s">
        <v>64</v>
      </c>
      <c r="C25" s="21">
        <v>13931</v>
      </c>
      <c r="D25" s="21">
        <v>8279</v>
      </c>
      <c r="E25" s="21">
        <v>6207</v>
      </c>
    </row>
    <row r="26" spans="1:5">
      <c r="A26" s="23"/>
      <c r="B26" s="22" t="s">
        <v>172</v>
      </c>
      <c r="C26" s="23"/>
      <c r="D26" s="23"/>
      <c r="E26" s="23"/>
    </row>
    <row r="27" spans="1:5">
      <c r="A27" s="23"/>
      <c r="B27" s="22" t="s">
        <v>190</v>
      </c>
      <c r="C27" s="23"/>
      <c r="D27" s="23"/>
      <c r="E27" s="23"/>
    </row>
    <row r="28" spans="1:5">
      <c r="A28" s="23"/>
      <c r="B28" s="22" t="s">
        <v>189</v>
      </c>
      <c r="C28" s="23"/>
      <c r="D28" s="23"/>
      <c r="E28" s="23"/>
    </row>
    <row r="29" spans="1:5">
      <c r="A29" s="23"/>
      <c r="B29" s="22" t="s">
        <v>169</v>
      </c>
      <c r="C29" s="20">
        <v>2184</v>
      </c>
      <c r="D29" s="20">
        <v>1682</v>
      </c>
      <c r="E29" s="20">
        <v>1620</v>
      </c>
    </row>
    <row r="30" spans="1:5">
      <c r="A30" s="23"/>
      <c r="B30" s="22" t="s">
        <v>188</v>
      </c>
      <c r="C30" s="23"/>
      <c r="D30" s="23"/>
      <c r="E30" s="23"/>
    </row>
    <row r="31" spans="1:5">
      <c r="A31" s="23"/>
      <c r="B31" s="22" t="s">
        <v>169</v>
      </c>
      <c r="C31" s="20">
        <v>1138</v>
      </c>
      <c r="D31" s="20">
        <v>773</v>
      </c>
      <c r="E31" s="20">
        <v>684</v>
      </c>
    </row>
    <row r="32" spans="1:5">
      <c r="A32" s="23"/>
      <c r="B32" s="22" t="s">
        <v>187</v>
      </c>
      <c r="C32" s="23"/>
      <c r="D32" s="23"/>
      <c r="E32" s="23"/>
    </row>
    <row r="33" spans="1:5">
      <c r="A33" s="23"/>
      <c r="B33" s="22" t="s">
        <v>169</v>
      </c>
      <c r="C33" s="20">
        <v>313</v>
      </c>
      <c r="D33" s="20">
        <v>291</v>
      </c>
      <c r="E33" s="20">
        <v>339</v>
      </c>
    </row>
    <row r="34" spans="1:5">
      <c r="A34" s="23"/>
      <c r="B34" s="22" t="s">
        <v>186</v>
      </c>
      <c r="C34" s="23"/>
      <c r="D34" s="23"/>
      <c r="E34" s="23"/>
    </row>
    <row r="35" spans="1:5">
      <c r="A35" s="23"/>
      <c r="B35" s="22" t="s">
        <v>169</v>
      </c>
      <c r="C35" s="20">
        <v>609</v>
      </c>
      <c r="D35" s="20">
        <v>314</v>
      </c>
      <c r="E35" s="20">
        <v>187</v>
      </c>
    </row>
    <row r="36" spans="1:5">
      <c r="A36" s="23"/>
      <c r="B36" s="22" t="s">
        <v>185</v>
      </c>
      <c r="C36" s="23"/>
      <c r="D36" s="23"/>
      <c r="E36" s="23"/>
    </row>
    <row r="37" spans="1:5">
      <c r="A37" s="23"/>
      <c r="B37" s="22" t="s">
        <v>184</v>
      </c>
      <c r="C37" s="23"/>
      <c r="D37" s="23"/>
      <c r="E37" s="23"/>
    </row>
    <row r="38" spans="1:5">
      <c r="A38" s="23"/>
      <c r="B38" s="22" t="s">
        <v>183</v>
      </c>
      <c r="C38" s="20">
        <v>290</v>
      </c>
      <c r="D38" s="20">
        <v>230</v>
      </c>
      <c r="E38" s="20">
        <v>182</v>
      </c>
    </row>
    <row r="39" spans="1:5">
      <c r="A39" s="23"/>
      <c r="B39" s="22" t="s">
        <v>170</v>
      </c>
      <c r="C39" s="23"/>
      <c r="D39" s="23"/>
      <c r="E39" s="23"/>
    </row>
    <row r="40" spans="1:5">
      <c r="A40" s="23"/>
      <c r="B40" s="22" t="s">
        <v>169</v>
      </c>
      <c r="C40" s="20">
        <v>4534</v>
      </c>
      <c r="D40" s="20">
        <v>3290</v>
      </c>
      <c r="E40" s="20">
        <v>3012</v>
      </c>
    </row>
    <row r="41" spans="1:5">
      <c r="A41" s="23"/>
      <c r="B41" s="22"/>
      <c r="C41" s="23"/>
      <c r="D41" s="23"/>
      <c r="E41" s="23"/>
    </row>
    <row r="42" spans="1:5">
      <c r="A42" s="23"/>
      <c r="B42" s="22" t="s">
        <v>99</v>
      </c>
      <c r="C42" s="23"/>
      <c r="D42" s="23"/>
      <c r="E42" s="23"/>
    </row>
    <row r="43" spans="1:5">
      <c r="A43" s="23"/>
      <c r="B43" s="22" t="s">
        <v>57</v>
      </c>
      <c r="C43" s="21">
        <v>3436</v>
      </c>
      <c r="D43" s="21">
        <v>2373</v>
      </c>
      <c r="E43" s="21">
        <v>2475</v>
      </c>
    </row>
    <row r="44" spans="1:5">
      <c r="A44" s="23"/>
      <c r="B44" s="22" t="s">
        <v>56</v>
      </c>
      <c r="C44" s="20">
        <v>2839</v>
      </c>
      <c r="D44" s="20">
        <v>2550</v>
      </c>
      <c r="E44" s="20">
        <v>2016</v>
      </c>
    </row>
    <row r="45" spans="1:5">
      <c r="A45" s="23"/>
      <c r="B45" s="22"/>
      <c r="C45" s="23"/>
      <c r="D45" s="23"/>
      <c r="E45" s="23"/>
    </row>
    <row r="46" spans="1:5">
      <c r="A46" s="23"/>
      <c r="B46" s="22" t="s">
        <v>92</v>
      </c>
      <c r="C46" s="20">
        <v>6275</v>
      </c>
      <c r="D46" s="20">
        <v>4923</v>
      </c>
      <c r="E46" s="20">
        <v>4491</v>
      </c>
    </row>
    <row r="47" spans="1:5">
      <c r="A47" s="23"/>
      <c r="B47" s="22" t="s">
        <v>71</v>
      </c>
      <c r="C47" s="20">
        <v>4540</v>
      </c>
      <c r="D47" s="20">
        <v>1306</v>
      </c>
      <c r="E47" s="20">
        <v>345</v>
      </c>
    </row>
    <row r="48" spans="1:5">
      <c r="A48" s="23"/>
      <c r="B48" s="22"/>
      <c r="C48" s="23"/>
      <c r="D48" s="23"/>
      <c r="E48" s="23"/>
    </row>
    <row r="49" spans="1:5">
      <c r="A49" s="23"/>
      <c r="B49" s="22"/>
      <c r="C49" s="23"/>
      <c r="D49" s="23"/>
      <c r="E49" s="23"/>
    </row>
    <row r="50" spans="1:5">
      <c r="A50" s="23"/>
      <c r="B50" s="22" t="s">
        <v>202</v>
      </c>
      <c r="C50" s="20">
        <v>899</v>
      </c>
      <c r="D50" s="20">
        <v>278</v>
      </c>
      <c r="E50" s="20">
        <v>36</v>
      </c>
    </row>
    <row r="51" spans="1:5">
      <c r="A51" s="23"/>
      <c r="B51" s="22"/>
      <c r="C51" s="23"/>
      <c r="D51" s="23"/>
      <c r="E51" s="23"/>
    </row>
    <row r="52" spans="1:5">
      <c r="A52" s="23"/>
      <c r="B52" s="22" t="s">
        <v>201</v>
      </c>
      <c r="C52" s="20">
        <v>1126</v>
      </c>
      <c r="D52" s="20">
        <v>951</v>
      </c>
      <c r="E52" s="20">
        <v>691</v>
      </c>
    </row>
    <row r="53" spans="1:5">
      <c r="A53" s="23"/>
      <c r="B53" s="22"/>
      <c r="C53" s="23"/>
      <c r="D53" s="23"/>
      <c r="E53" s="23"/>
    </row>
    <row r="54" spans="1:5">
      <c r="A54" s="23"/>
      <c r="B54" s="22" t="s">
        <v>200</v>
      </c>
      <c r="C54" s="20">
        <v>1091</v>
      </c>
      <c r="D54" s="20">
        <v>821</v>
      </c>
      <c r="E54" s="20">
        <v>644</v>
      </c>
    </row>
    <row r="55" spans="1:5">
      <c r="A55" s="23"/>
      <c r="B55" s="22" t="s">
        <v>64</v>
      </c>
      <c r="C55" s="21">
        <v>13931</v>
      </c>
      <c r="D55" s="21">
        <v>8279</v>
      </c>
      <c r="E55" s="21">
        <v>6207</v>
      </c>
    </row>
    <row r="56" spans="1:5">
      <c r="A56" s="23"/>
      <c r="B56" s="22"/>
      <c r="C56" s="23"/>
      <c r="D56" s="23"/>
      <c r="E56" s="23"/>
    </row>
    <row r="57" spans="1:5">
      <c r="A57" s="23"/>
      <c r="B57" s="22" t="s">
        <v>80</v>
      </c>
      <c r="C57" s="23"/>
      <c r="D57" s="23"/>
      <c r="E57" s="23"/>
    </row>
    <row r="58" spans="1:5">
      <c r="A58" s="23"/>
      <c r="B58" s="22" t="s">
        <v>57</v>
      </c>
      <c r="C58" s="20">
        <v>2520</v>
      </c>
      <c r="D58" s="20">
        <v>1625</v>
      </c>
      <c r="E58" s="20">
        <v>1761</v>
      </c>
    </row>
    <row r="59" spans="1:5">
      <c r="A59" s="23"/>
      <c r="B59" s="22" t="s">
        <v>56</v>
      </c>
      <c r="C59" s="20">
        <v>2014</v>
      </c>
      <c r="D59" s="20">
        <v>1665</v>
      </c>
      <c r="E59" s="20">
        <v>1251</v>
      </c>
    </row>
    <row r="60" spans="1:5">
      <c r="A60" s="23"/>
      <c r="B60" s="22"/>
      <c r="C60" s="23"/>
      <c r="D60" s="23"/>
      <c r="E60" s="23"/>
    </row>
    <row r="61" spans="1:5">
      <c r="A61" s="23"/>
      <c r="B61" s="22" t="s">
        <v>73</v>
      </c>
      <c r="C61" s="20">
        <v>4534</v>
      </c>
      <c r="D61" s="20">
        <v>3290</v>
      </c>
      <c r="E61" s="20">
        <v>3012</v>
      </c>
    </row>
    <row r="62" spans="1:5">
      <c r="A62" s="23"/>
      <c r="B62" s="22" t="s">
        <v>199</v>
      </c>
      <c r="C62" s="23"/>
      <c r="D62" s="23"/>
      <c r="E62" s="23"/>
    </row>
    <row r="63" spans="1:5">
      <c r="A63" s="23"/>
      <c r="B63" s="22" t="s">
        <v>167</v>
      </c>
      <c r="C63" s="23"/>
      <c r="D63" s="23"/>
      <c r="E63" s="23"/>
    </row>
    <row r="64" spans="1:5">
      <c r="A64" s="23"/>
      <c r="B64" s="22" t="s">
        <v>166</v>
      </c>
      <c r="C64" s="21">
        <v>1384</v>
      </c>
      <c r="D64" s="21">
        <v>1496</v>
      </c>
      <c r="E64" s="21">
        <v>1491</v>
      </c>
    </row>
    <row r="65" spans="1:5">
      <c r="A65" s="23"/>
      <c r="B65" s="22" t="s">
        <v>51</v>
      </c>
      <c r="C65" s="20">
        <v>22497</v>
      </c>
      <c r="D65" s="20">
        <v>4416</v>
      </c>
      <c r="E65" s="20">
        <v>939</v>
      </c>
    </row>
    <row r="66" spans="1:5">
      <c r="A66" s="23"/>
      <c r="B66" s="22" t="s">
        <v>165</v>
      </c>
      <c r="C66" s="23"/>
      <c r="D66" s="23"/>
      <c r="E66" s="23"/>
    </row>
    <row r="67" spans="1:5">
      <c r="A67" s="23"/>
      <c r="B67" s="22" t="s">
        <v>164</v>
      </c>
      <c r="C67" s="21">
        <v>202</v>
      </c>
      <c r="D67" s="21">
        <v>296</v>
      </c>
      <c r="E67" s="21">
        <v>367</v>
      </c>
    </row>
    <row r="68" spans="1:5">
      <c r="A68" s="23"/>
      <c r="B68" s="23"/>
      <c r="C68" s="23"/>
      <c r="D68" s="23"/>
      <c r="E68" s="23"/>
    </row>
    <row r="69" spans="1:5">
      <c r="A69" s="23"/>
      <c r="B69" s="23"/>
      <c r="C69" s="23"/>
      <c r="D69" s="23"/>
      <c r="E69" s="23"/>
    </row>
    <row r="70" spans="1:5">
      <c r="A70" s="23"/>
      <c r="B70" s="109" t="s">
        <v>49</v>
      </c>
      <c r="C70" s="105" t="s">
        <v>50</v>
      </c>
      <c r="D70" s="105" t="s">
        <v>50</v>
      </c>
      <c r="E70" s="23"/>
    </row>
  </sheetData>
  <customSheetViews>
    <customSheetView guid="{BD98B63B-DCB5-4DA0-98FC-840192A00168}" topLeftCell="A54">
      <selection sqref="A1:I66"/>
      <pageMargins left="0.7" right="0.7" top="0.75" bottom="0.75" header="0.3" footer="0.3"/>
    </customSheetView>
  </customSheetViews>
  <mergeCells count="12">
    <mergeCell ref="B12:D12"/>
    <mergeCell ref="B13:D13"/>
    <mergeCell ref="B70:D70"/>
    <mergeCell ref="A1:E1"/>
    <mergeCell ref="A2:E2"/>
    <mergeCell ref="A3:E3"/>
    <mergeCell ref="A4:E4"/>
    <mergeCell ref="A5:E5"/>
    <mergeCell ref="A6:E6"/>
    <mergeCell ref="A7:E7"/>
    <mergeCell ref="A8:E8"/>
    <mergeCell ref="A9:E9"/>
  </mergeCells>
  <phoneticPr fontId="2"/>
  <hyperlinks>
    <hyperlink ref="A8" location="Table_Of_Contents!A1" display="Table Of Contents" xr:uid="{E484EA38-0E61-464E-B587-1F522205671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1C5F8-10E7-45BD-A00C-5DB00FD1BE80}">
  <dimension ref="B3:X12"/>
  <sheetViews>
    <sheetView topLeftCell="B1" workbookViewId="0">
      <selection activeCell="Q25" sqref="Q25"/>
    </sheetView>
  </sheetViews>
  <sheetFormatPr defaultColWidth="9.109375" defaultRowHeight="18"/>
  <cols>
    <col min="1" max="16384" width="9.109375" style="18"/>
  </cols>
  <sheetData>
    <row r="3" spans="2:24">
      <c r="B3" s="22" t="s">
        <v>82</v>
      </c>
      <c r="C3" s="22"/>
      <c r="D3" s="22"/>
      <c r="E3" s="22" t="s">
        <v>214</v>
      </c>
      <c r="F3" s="22" t="s">
        <v>213</v>
      </c>
      <c r="G3" s="22" t="s">
        <v>212</v>
      </c>
      <c r="H3" s="18" t="s">
        <v>71</v>
      </c>
      <c r="I3" s="18" t="s">
        <v>211</v>
      </c>
      <c r="J3" s="18" t="s">
        <v>210</v>
      </c>
      <c r="K3" s="18" t="s">
        <v>209</v>
      </c>
      <c r="L3" s="18" t="s">
        <v>208</v>
      </c>
      <c r="M3" s="18" t="s">
        <v>207</v>
      </c>
      <c r="N3" s="22" t="s">
        <v>206</v>
      </c>
      <c r="O3" s="22" t="s">
        <v>84</v>
      </c>
      <c r="P3" s="22" t="s">
        <v>64</v>
      </c>
      <c r="Q3" s="23"/>
      <c r="R3" s="22" t="s">
        <v>63</v>
      </c>
      <c r="S3" s="22"/>
      <c r="T3" s="22"/>
      <c r="U3" s="22" t="s">
        <v>78</v>
      </c>
      <c r="V3" s="22" t="s">
        <v>76</v>
      </c>
      <c r="W3" s="22" t="s">
        <v>74</v>
      </c>
      <c r="X3" s="18" t="s">
        <v>71</v>
      </c>
    </row>
    <row r="4" spans="2:24">
      <c r="B4" s="23"/>
      <c r="C4" s="23"/>
      <c r="D4" s="18">
        <v>2009</v>
      </c>
      <c r="E4" s="25">
        <v>13033</v>
      </c>
      <c r="F4" s="18">
        <v>0</v>
      </c>
      <c r="G4" s="25">
        <v>13859</v>
      </c>
      <c r="H4" s="25">
        <v>8091</v>
      </c>
      <c r="K4" s="25">
        <v>4036</v>
      </c>
      <c r="L4" s="25">
        <v>1475</v>
      </c>
      <c r="M4" s="25">
        <v>2411</v>
      </c>
      <c r="P4" s="26">
        <v>42905</v>
      </c>
      <c r="Q4" s="23"/>
      <c r="R4" s="23"/>
      <c r="S4" s="23"/>
      <c r="T4" s="18">
        <v>2009</v>
      </c>
      <c r="U4" s="25">
        <v>20731</v>
      </c>
      <c r="V4" s="18">
        <v>0</v>
      </c>
      <c r="W4" s="25">
        <v>10396</v>
      </c>
      <c r="X4" s="25">
        <v>54132</v>
      </c>
    </row>
    <row r="5" spans="2:24">
      <c r="B5" s="23"/>
      <c r="C5" s="23"/>
      <c r="D5" s="18">
        <v>2010</v>
      </c>
      <c r="E5" s="25">
        <v>25179</v>
      </c>
      <c r="F5" s="25">
        <v>4958</v>
      </c>
      <c r="G5" s="25">
        <v>17479</v>
      </c>
      <c r="H5" s="25">
        <v>8274</v>
      </c>
      <c r="K5" s="25">
        <v>4948</v>
      </c>
      <c r="L5" s="25">
        <v>1814</v>
      </c>
      <c r="M5" s="25">
        <v>2573</v>
      </c>
      <c r="P5" s="26">
        <v>65225</v>
      </c>
      <c r="Q5" s="23"/>
      <c r="R5" s="23"/>
      <c r="S5" s="23"/>
      <c r="T5" s="18">
        <v>2010</v>
      </c>
      <c r="U5" s="25">
        <v>39989</v>
      </c>
      <c r="V5" s="25">
        <v>7458</v>
      </c>
      <c r="W5" s="25">
        <v>13662</v>
      </c>
      <c r="X5" s="25">
        <v>50312</v>
      </c>
    </row>
    <row r="6" spans="2:24">
      <c r="B6" s="23"/>
      <c r="C6" s="23"/>
      <c r="D6" s="18">
        <v>2011</v>
      </c>
      <c r="E6" s="25">
        <v>47057</v>
      </c>
      <c r="F6" s="25">
        <v>20358</v>
      </c>
      <c r="G6" s="25">
        <v>21783</v>
      </c>
      <c r="H6" s="25">
        <v>7453</v>
      </c>
      <c r="K6" s="25">
        <v>6314</v>
      </c>
      <c r="L6" s="25">
        <v>2330</v>
      </c>
      <c r="M6" s="25">
        <v>2954</v>
      </c>
      <c r="P6" s="26">
        <v>108249</v>
      </c>
      <c r="Q6" s="23"/>
      <c r="R6" s="23"/>
      <c r="S6" s="23"/>
      <c r="T6" s="18">
        <v>2011</v>
      </c>
      <c r="U6" s="25">
        <v>72293</v>
      </c>
      <c r="V6" s="25">
        <v>32394</v>
      </c>
      <c r="W6" s="25">
        <v>16735</v>
      </c>
      <c r="X6" s="25">
        <v>42620</v>
      </c>
    </row>
    <row r="7" spans="2:24">
      <c r="D7" s="23">
        <v>2012</v>
      </c>
      <c r="E7" s="18" t="s">
        <v>96</v>
      </c>
      <c r="F7" s="25">
        <v>30945</v>
      </c>
      <c r="G7" s="25">
        <v>23221</v>
      </c>
      <c r="H7" s="25">
        <v>5615</v>
      </c>
      <c r="I7" s="25">
        <v>12890</v>
      </c>
      <c r="J7" s="25">
        <v>5145</v>
      </c>
      <c r="K7" s="25"/>
      <c r="L7" s="25"/>
      <c r="M7" s="25"/>
      <c r="P7" s="18" t="s">
        <v>205</v>
      </c>
      <c r="T7" s="23">
        <v>2012</v>
      </c>
      <c r="U7" s="25">
        <v>125046</v>
      </c>
      <c r="V7" s="25">
        <v>58310</v>
      </c>
      <c r="W7" s="25">
        <v>18158</v>
      </c>
      <c r="X7" s="25">
        <v>35165</v>
      </c>
    </row>
    <row r="8" spans="2:24">
      <c r="D8" s="23">
        <v>2013</v>
      </c>
      <c r="E8" s="18" t="s">
        <v>97</v>
      </c>
      <c r="F8" s="25">
        <v>31980</v>
      </c>
      <c r="G8" s="25">
        <v>21483</v>
      </c>
      <c r="H8" s="25">
        <v>4411</v>
      </c>
      <c r="I8" s="25">
        <v>16051</v>
      </c>
      <c r="J8" s="25">
        <v>5706</v>
      </c>
      <c r="K8" s="25"/>
      <c r="L8" s="25"/>
      <c r="M8" s="25"/>
      <c r="P8" s="18" t="s">
        <v>204</v>
      </c>
      <c r="T8" s="23">
        <v>2013</v>
      </c>
      <c r="U8" s="25">
        <v>150257</v>
      </c>
      <c r="V8" s="25">
        <v>71033</v>
      </c>
      <c r="W8" s="25">
        <v>16341</v>
      </c>
      <c r="X8" s="25">
        <v>26379</v>
      </c>
    </row>
    <row r="9" spans="2:24">
      <c r="D9" s="23">
        <v>2014</v>
      </c>
      <c r="E9" s="18" t="s">
        <v>98</v>
      </c>
      <c r="F9" s="25">
        <v>30283</v>
      </c>
      <c r="G9" s="25">
        <v>24079</v>
      </c>
      <c r="H9" s="25">
        <v>2286</v>
      </c>
      <c r="I9" s="25">
        <v>18063</v>
      </c>
      <c r="J9" s="25">
        <v>6093</v>
      </c>
      <c r="K9" s="25"/>
      <c r="L9" s="25"/>
      <c r="M9" s="25"/>
      <c r="P9" s="18" t="s">
        <v>203</v>
      </c>
      <c r="T9" s="23">
        <v>2014</v>
      </c>
      <c r="U9" s="25">
        <v>169219</v>
      </c>
      <c r="V9" s="25">
        <v>67977</v>
      </c>
      <c r="W9" s="25">
        <v>18906</v>
      </c>
      <c r="X9" s="25">
        <v>14377</v>
      </c>
    </row>
    <row r="10" spans="2:24">
      <c r="D10" s="23">
        <v>2015</v>
      </c>
      <c r="E10" s="21">
        <v>155041</v>
      </c>
      <c r="F10" s="20">
        <v>23227</v>
      </c>
      <c r="G10" s="20">
        <v>25471</v>
      </c>
      <c r="H10" s="20"/>
      <c r="I10" s="20"/>
      <c r="J10" s="20"/>
      <c r="K10" s="20"/>
      <c r="L10" s="20"/>
      <c r="M10" s="20"/>
      <c r="N10" s="20">
        <v>19909</v>
      </c>
      <c r="O10" s="20">
        <v>10067</v>
      </c>
      <c r="P10" s="21">
        <v>233715</v>
      </c>
      <c r="T10" s="23">
        <v>2015</v>
      </c>
      <c r="U10" s="20">
        <v>231218</v>
      </c>
      <c r="V10" s="20">
        <v>54856</v>
      </c>
      <c r="W10" s="20">
        <v>20587</v>
      </c>
    </row>
    <row r="11" spans="2:24">
      <c r="D11" s="23">
        <v>2016</v>
      </c>
      <c r="E11" s="21">
        <v>136700</v>
      </c>
      <c r="F11" s="20">
        <v>20628</v>
      </c>
      <c r="G11" s="20">
        <v>22831</v>
      </c>
      <c r="H11" s="20"/>
      <c r="I11" s="20"/>
      <c r="J11" s="20"/>
      <c r="K11" s="20"/>
      <c r="L11" s="20"/>
      <c r="M11" s="20"/>
      <c r="N11" s="20">
        <v>24348</v>
      </c>
      <c r="O11" s="20">
        <v>11132</v>
      </c>
      <c r="P11" s="21">
        <v>215639</v>
      </c>
      <c r="T11" s="23">
        <v>2016</v>
      </c>
      <c r="U11" s="20">
        <v>211884</v>
      </c>
      <c r="V11" s="20">
        <v>45590</v>
      </c>
      <c r="W11" s="20">
        <v>18484</v>
      </c>
    </row>
    <row r="12" spans="2:24">
      <c r="D12" s="23">
        <v>2017</v>
      </c>
      <c r="E12" s="21">
        <v>141319</v>
      </c>
      <c r="F12" s="20">
        <v>19222</v>
      </c>
      <c r="G12" s="20">
        <v>25850</v>
      </c>
      <c r="H12" s="20"/>
      <c r="I12" s="20"/>
      <c r="J12" s="20"/>
      <c r="K12" s="20"/>
      <c r="L12" s="20"/>
      <c r="M12" s="20"/>
      <c r="N12" s="20">
        <v>29980</v>
      </c>
      <c r="O12" s="20">
        <v>12863</v>
      </c>
      <c r="P12" s="21">
        <v>229234</v>
      </c>
      <c r="T12" s="23">
        <v>2017</v>
      </c>
      <c r="U12" s="20">
        <v>216756</v>
      </c>
      <c r="V12" s="20">
        <v>43753</v>
      </c>
      <c r="W12" s="20">
        <v>19251</v>
      </c>
    </row>
  </sheetData>
  <customSheetViews>
    <customSheetView guid="{BD98B63B-DCB5-4DA0-98FC-840192A00168}" topLeftCell="B1">
      <selection activeCell="Q25" sqref="Q25"/>
      <pageMargins left="0.7" right="0.7" top="0.75" bottom="0.75" header="0.3" footer="0.3"/>
    </customSheetView>
  </customSheetViews>
  <phoneticPr fontId="2"/>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C42C-CF0E-4215-80D6-0110FCDC9719}">
  <sheetPr>
    <tabColor theme="3" tint="0.79998168889431442"/>
  </sheetPr>
  <dimension ref="A1:AT84"/>
  <sheetViews>
    <sheetView zoomScale="106" workbookViewId="0">
      <selection activeCell="M30" sqref="M30"/>
    </sheetView>
  </sheetViews>
  <sheetFormatPr defaultColWidth="9.109375" defaultRowHeight="18"/>
  <cols>
    <col min="1" max="3" width="9.109375" style="18"/>
    <col min="4" max="21" width="8.6640625" style="18" customWidth="1"/>
    <col min="22" max="26" width="9.109375" style="18"/>
    <col min="27" max="27" width="14.109375" style="18" customWidth="1"/>
    <col min="28" max="32" width="9.109375" style="18"/>
    <col min="33" max="33" width="18.44140625" style="18" customWidth="1"/>
    <col min="34" max="34" width="8.88671875" style="18" bestFit="1" customWidth="1"/>
    <col min="35" max="16384" width="9.109375" style="18"/>
  </cols>
  <sheetData>
    <row r="1" spans="3:25">
      <c r="C1" s="22" t="s">
        <v>268</v>
      </c>
      <c r="D1" s="22" t="s">
        <v>95</v>
      </c>
      <c r="E1" s="22" t="s">
        <v>94</v>
      </c>
      <c r="F1" s="22" t="s">
        <v>93</v>
      </c>
      <c r="G1" s="22" t="s">
        <v>91</v>
      </c>
      <c r="H1" s="30" t="s">
        <v>90</v>
      </c>
      <c r="I1" s="30" t="s">
        <v>89</v>
      </c>
      <c r="J1" s="30" t="s">
        <v>88</v>
      </c>
      <c r="K1" s="30" t="s">
        <v>87</v>
      </c>
      <c r="L1" s="30" t="s">
        <v>86</v>
      </c>
      <c r="M1" s="30" t="s">
        <v>85</v>
      </c>
      <c r="N1" s="30" t="s">
        <v>84</v>
      </c>
      <c r="O1" s="30" t="s">
        <v>83</v>
      </c>
      <c r="P1" s="30" t="s">
        <v>65</v>
      </c>
      <c r="Q1" s="22" t="s">
        <v>64</v>
      </c>
      <c r="R1" s="23"/>
      <c r="S1" s="22" t="s">
        <v>63</v>
      </c>
      <c r="T1" s="22"/>
      <c r="U1" s="22" t="s">
        <v>268</v>
      </c>
      <c r="V1" s="22" t="s">
        <v>78</v>
      </c>
      <c r="W1" s="22" t="s">
        <v>76</v>
      </c>
      <c r="X1" s="22" t="s">
        <v>74</v>
      </c>
      <c r="Y1" s="22" t="s">
        <v>71</v>
      </c>
    </row>
    <row r="2" spans="3:25">
      <c r="C2" s="27">
        <v>2000</v>
      </c>
      <c r="D2" s="20"/>
      <c r="E2" s="20"/>
      <c r="F2" s="20">
        <v>6885</v>
      </c>
      <c r="G2" s="20"/>
      <c r="H2" s="31"/>
      <c r="I2" s="31"/>
      <c r="J2" s="31"/>
      <c r="K2" s="31"/>
      <c r="L2" s="31"/>
      <c r="M2" s="31"/>
      <c r="N2" s="31"/>
      <c r="O2" s="31"/>
      <c r="P2" s="31"/>
      <c r="Q2" s="21">
        <v>7983</v>
      </c>
      <c r="R2" s="23"/>
      <c r="S2" s="23"/>
      <c r="T2" s="23"/>
      <c r="U2" s="27">
        <v>2000</v>
      </c>
      <c r="X2" s="20">
        <v>4558</v>
      </c>
    </row>
    <row r="3" spans="3:25">
      <c r="C3" s="27">
        <v>2001</v>
      </c>
      <c r="D3" s="20"/>
      <c r="E3" s="20"/>
      <c r="F3" s="20">
        <v>4403</v>
      </c>
      <c r="G3" s="19">
        <v>0</v>
      </c>
      <c r="H3" s="31"/>
      <c r="I3" s="33"/>
      <c r="J3" s="32"/>
      <c r="K3" s="32">
        <v>387</v>
      </c>
      <c r="L3" s="32">
        <f>+O3+P3</f>
        <v>573</v>
      </c>
      <c r="M3" s="31"/>
      <c r="N3" s="33"/>
      <c r="O3" s="32">
        <v>230</v>
      </c>
      <c r="P3" s="32">
        <v>343</v>
      </c>
      <c r="Q3" s="21">
        <v>5363</v>
      </c>
      <c r="R3" s="23"/>
      <c r="S3" s="23"/>
      <c r="T3" s="23"/>
      <c r="U3" s="27">
        <v>2001</v>
      </c>
      <c r="V3" s="20"/>
      <c r="W3" s="20"/>
      <c r="X3" s="20">
        <v>3087</v>
      </c>
      <c r="Y3" s="20"/>
    </row>
    <row r="4" spans="3:25">
      <c r="C4" s="27">
        <v>2002</v>
      </c>
      <c r="D4" s="20"/>
      <c r="E4" s="20"/>
      <c r="F4" s="20">
        <v>4534</v>
      </c>
      <c r="G4" s="20">
        <v>143</v>
      </c>
      <c r="H4" s="31"/>
      <c r="I4" s="33"/>
      <c r="J4" s="32"/>
      <c r="K4" s="32">
        <v>674</v>
      </c>
      <c r="L4" s="32">
        <f>+O4+P4</f>
        <v>534</v>
      </c>
      <c r="M4" s="31"/>
      <c r="N4" s="33"/>
      <c r="O4" s="32">
        <v>307</v>
      </c>
      <c r="P4" s="32">
        <v>227</v>
      </c>
      <c r="Q4" s="21">
        <v>5742</v>
      </c>
      <c r="R4" s="23"/>
      <c r="S4" s="23"/>
      <c r="T4" s="23"/>
      <c r="U4" s="27">
        <v>2002</v>
      </c>
      <c r="V4" s="20"/>
      <c r="W4" s="20"/>
      <c r="X4" s="20">
        <v>3101</v>
      </c>
      <c r="Y4" s="20">
        <v>381</v>
      </c>
    </row>
    <row r="5" spans="3:25">
      <c r="C5" s="27">
        <v>2003</v>
      </c>
      <c r="D5" s="20"/>
      <c r="E5" s="20"/>
      <c r="F5" s="20">
        <v>4491</v>
      </c>
      <c r="G5" s="20">
        <v>345</v>
      </c>
      <c r="H5" s="31"/>
      <c r="I5" s="33"/>
      <c r="J5" s="32">
        <v>36</v>
      </c>
      <c r="K5" s="35">
        <v>691</v>
      </c>
      <c r="L5" s="32">
        <v>644</v>
      </c>
      <c r="M5" s="31"/>
      <c r="N5" s="33"/>
      <c r="O5" s="32">
        <v>362</v>
      </c>
      <c r="P5" s="32">
        <v>296</v>
      </c>
      <c r="Q5" s="21">
        <v>6207</v>
      </c>
      <c r="U5" s="27">
        <v>2003</v>
      </c>
      <c r="V5" s="20"/>
      <c r="W5" s="20"/>
      <c r="X5" s="20">
        <v>3012</v>
      </c>
      <c r="Y5" s="20">
        <v>939</v>
      </c>
    </row>
    <row r="6" spans="3:25">
      <c r="C6" s="27">
        <v>2004</v>
      </c>
      <c r="D6" s="20"/>
      <c r="E6" s="20"/>
      <c r="F6" s="20">
        <v>4923</v>
      </c>
      <c r="G6" s="20">
        <v>1306</v>
      </c>
      <c r="H6" s="31"/>
      <c r="I6" s="33"/>
      <c r="J6" s="32">
        <v>278</v>
      </c>
      <c r="K6" s="32">
        <v>951</v>
      </c>
      <c r="L6" s="32">
        <v>821</v>
      </c>
      <c r="M6" s="31"/>
      <c r="N6" s="33"/>
      <c r="O6" s="33"/>
      <c r="P6" s="33"/>
      <c r="Q6" s="21">
        <v>8279</v>
      </c>
      <c r="U6" s="27">
        <v>2004</v>
      </c>
      <c r="V6" s="20"/>
      <c r="W6" s="20"/>
      <c r="X6" s="20">
        <v>3290</v>
      </c>
      <c r="Y6" s="20">
        <v>4416</v>
      </c>
    </row>
    <row r="7" spans="3:25">
      <c r="C7" s="27">
        <v>2005</v>
      </c>
      <c r="D7" s="20"/>
      <c r="E7" s="20"/>
      <c r="F7" s="20">
        <v>6275</v>
      </c>
      <c r="G7" s="20">
        <v>4540</v>
      </c>
      <c r="H7" s="31"/>
      <c r="I7" s="33"/>
      <c r="J7" s="32">
        <v>899</v>
      </c>
      <c r="K7" s="32">
        <v>1126</v>
      </c>
      <c r="L7" s="32">
        <v>1091</v>
      </c>
      <c r="M7" s="31"/>
      <c r="N7" s="33"/>
      <c r="O7" s="33"/>
      <c r="P7" s="33"/>
      <c r="Q7" s="21">
        <v>13931</v>
      </c>
      <c r="U7" s="27">
        <v>2005</v>
      </c>
      <c r="V7" s="20"/>
      <c r="W7" s="20"/>
      <c r="X7" s="20">
        <v>4534</v>
      </c>
      <c r="Y7" s="20">
        <v>22497</v>
      </c>
    </row>
    <row r="8" spans="3:25">
      <c r="C8" s="27">
        <v>2006</v>
      </c>
      <c r="D8" s="20">
        <v>0</v>
      </c>
      <c r="E8" s="20"/>
      <c r="F8" s="20">
        <v>7375</v>
      </c>
      <c r="G8" s="20">
        <v>7676</v>
      </c>
      <c r="H8" s="33"/>
      <c r="I8" s="31"/>
      <c r="J8" s="32">
        <v>1885</v>
      </c>
      <c r="K8" s="32">
        <v>1100</v>
      </c>
      <c r="L8" s="32">
        <v>1279</v>
      </c>
      <c r="M8" s="31"/>
      <c r="N8" s="33"/>
      <c r="O8" s="33"/>
      <c r="P8" s="33"/>
      <c r="Q8" s="21">
        <v>19315</v>
      </c>
      <c r="U8" s="27">
        <v>2006</v>
      </c>
      <c r="V8" s="20"/>
      <c r="W8" s="20"/>
      <c r="X8" s="20">
        <v>5303</v>
      </c>
      <c r="Y8" s="20">
        <v>39409</v>
      </c>
    </row>
    <row r="9" spans="3:25">
      <c r="C9" s="27">
        <v>2007</v>
      </c>
      <c r="D9" s="20">
        <v>123</v>
      </c>
      <c r="E9" s="20"/>
      <c r="F9" s="20">
        <v>10314</v>
      </c>
      <c r="G9" s="20">
        <v>8305</v>
      </c>
      <c r="H9" s="33"/>
      <c r="I9" s="31"/>
      <c r="J9" s="32">
        <v>2496</v>
      </c>
      <c r="K9" s="32">
        <v>1260</v>
      </c>
      <c r="L9" s="32">
        <v>1508</v>
      </c>
      <c r="M9" s="31"/>
      <c r="N9" s="33"/>
      <c r="O9" s="33"/>
      <c r="P9" s="33"/>
      <c r="Q9" s="21">
        <v>24006</v>
      </c>
      <c r="U9" s="27">
        <v>2007</v>
      </c>
      <c r="V9" s="20">
        <v>1389</v>
      </c>
      <c r="W9" s="20"/>
      <c r="X9" s="20">
        <v>7051</v>
      </c>
      <c r="Y9" s="20">
        <v>51630</v>
      </c>
    </row>
    <row r="10" spans="3:25">
      <c r="C10" s="27">
        <v>2008</v>
      </c>
      <c r="D10" s="20">
        <v>1844</v>
      </c>
      <c r="E10" s="20"/>
      <c r="F10" s="20">
        <v>14276</v>
      </c>
      <c r="G10" s="20">
        <v>9153</v>
      </c>
      <c r="H10" s="33"/>
      <c r="I10" s="31"/>
      <c r="J10" s="32">
        <v>3340</v>
      </c>
      <c r="K10" s="32">
        <v>1659</v>
      </c>
      <c r="L10" s="32">
        <v>2207</v>
      </c>
      <c r="M10" s="31"/>
      <c r="N10" s="33"/>
      <c r="O10" s="33"/>
      <c r="P10" s="33"/>
      <c r="Q10" s="21">
        <v>32479</v>
      </c>
      <c r="U10" s="27">
        <v>2008</v>
      </c>
      <c r="V10" s="20">
        <v>11627</v>
      </c>
      <c r="W10" s="20"/>
      <c r="X10" s="20">
        <v>9715</v>
      </c>
      <c r="Y10" s="20">
        <v>54828</v>
      </c>
    </row>
    <row r="11" spans="3:25">
      <c r="C11" s="27">
        <v>2009</v>
      </c>
      <c r="D11" s="20">
        <v>13033</v>
      </c>
      <c r="E11" s="20"/>
      <c r="F11" s="20">
        <v>13859</v>
      </c>
      <c r="G11" s="20">
        <v>8091</v>
      </c>
      <c r="H11" s="31"/>
      <c r="I11" s="31"/>
      <c r="J11" s="34">
        <v>4036</v>
      </c>
      <c r="K11" s="34">
        <v>1475</v>
      </c>
      <c r="L11" s="34">
        <v>2411</v>
      </c>
      <c r="M11" s="31"/>
      <c r="N11" s="31"/>
      <c r="O11" s="31"/>
      <c r="P11" s="31"/>
      <c r="Q11" s="21">
        <v>42905</v>
      </c>
      <c r="R11" s="23"/>
      <c r="T11" s="23"/>
      <c r="U11" s="27">
        <v>2009</v>
      </c>
      <c r="V11" s="20">
        <v>20731</v>
      </c>
      <c r="W11" s="20"/>
      <c r="X11" s="20">
        <v>10396</v>
      </c>
      <c r="Y11" s="20">
        <v>54132</v>
      </c>
    </row>
    <row r="12" spans="3:25">
      <c r="C12" s="27">
        <v>2010</v>
      </c>
      <c r="D12" s="20">
        <v>25179</v>
      </c>
      <c r="E12" s="20">
        <v>4958</v>
      </c>
      <c r="F12" s="20">
        <v>17479</v>
      </c>
      <c r="G12" s="20">
        <v>8274</v>
      </c>
      <c r="H12" s="31"/>
      <c r="I12" s="31"/>
      <c r="J12" s="34">
        <v>4948</v>
      </c>
      <c r="K12" s="34">
        <v>1814</v>
      </c>
      <c r="L12" s="34">
        <v>2573</v>
      </c>
      <c r="M12" s="31"/>
      <c r="N12" s="31"/>
      <c r="O12" s="31"/>
      <c r="P12" s="31"/>
      <c r="Q12" s="21">
        <v>65225</v>
      </c>
      <c r="R12" s="23"/>
      <c r="T12" s="23"/>
      <c r="U12" s="27">
        <v>2010</v>
      </c>
      <c r="V12" s="20">
        <v>39989</v>
      </c>
      <c r="W12" s="20">
        <v>7458</v>
      </c>
      <c r="X12" s="20">
        <v>13662</v>
      </c>
      <c r="Y12" s="20">
        <v>50312</v>
      </c>
    </row>
    <row r="13" spans="3:25">
      <c r="C13" s="27">
        <v>2011</v>
      </c>
      <c r="D13" s="20">
        <v>47057</v>
      </c>
      <c r="E13" s="20">
        <v>20358</v>
      </c>
      <c r="F13" s="20">
        <v>21783</v>
      </c>
      <c r="G13" s="20">
        <v>7453</v>
      </c>
      <c r="H13" s="31"/>
      <c r="I13" s="31"/>
      <c r="J13" s="34">
        <v>6314</v>
      </c>
      <c r="K13" s="34">
        <v>2330</v>
      </c>
      <c r="L13" s="34">
        <v>2954</v>
      </c>
      <c r="M13" s="31"/>
      <c r="N13" s="31"/>
      <c r="O13" s="31"/>
      <c r="P13" s="31"/>
      <c r="Q13" s="21">
        <v>108249</v>
      </c>
      <c r="R13" s="23"/>
      <c r="T13" s="23"/>
      <c r="U13" s="27">
        <v>2011</v>
      </c>
      <c r="V13" s="20">
        <v>72293</v>
      </c>
      <c r="W13" s="20">
        <v>32394</v>
      </c>
      <c r="X13" s="20">
        <v>16735</v>
      </c>
      <c r="Y13" s="20">
        <v>42620</v>
      </c>
    </row>
    <row r="14" spans="3:25">
      <c r="C14" s="28">
        <v>2012</v>
      </c>
      <c r="D14" s="20">
        <v>78692</v>
      </c>
      <c r="E14" s="20">
        <v>30945</v>
      </c>
      <c r="F14" s="20">
        <v>23221</v>
      </c>
      <c r="G14" s="20">
        <v>5615</v>
      </c>
      <c r="H14" s="34">
        <v>12890</v>
      </c>
      <c r="I14" s="34">
        <v>5145</v>
      </c>
      <c r="J14" s="34"/>
      <c r="K14" s="34"/>
      <c r="L14" s="34"/>
      <c r="M14" s="31"/>
      <c r="N14" s="31"/>
      <c r="O14" s="31"/>
      <c r="P14" s="31"/>
      <c r="Q14" s="21">
        <v>156508</v>
      </c>
      <c r="U14" s="28">
        <v>2012</v>
      </c>
      <c r="V14" s="20">
        <v>125046</v>
      </c>
      <c r="W14" s="20">
        <v>58310</v>
      </c>
      <c r="X14" s="20">
        <v>18158</v>
      </c>
      <c r="Y14" s="20">
        <v>35165</v>
      </c>
    </row>
    <row r="15" spans="3:25">
      <c r="C15" s="28">
        <v>2013</v>
      </c>
      <c r="D15" s="20">
        <v>91279</v>
      </c>
      <c r="E15" s="20">
        <v>31980</v>
      </c>
      <c r="F15" s="20">
        <v>21483</v>
      </c>
      <c r="G15" s="20">
        <v>4411</v>
      </c>
      <c r="H15" s="34">
        <v>16051</v>
      </c>
      <c r="I15" s="34">
        <v>5706</v>
      </c>
      <c r="J15" s="34"/>
      <c r="K15" s="34"/>
      <c r="L15" s="34"/>
      <c r="M15" s="31"/>
      <c r="N15" s="31"/>
      <c r="O15" s="31"/>
      <c r="P15" s="31"/>
      <c r="Q15" s="21">
        <v>170910</v>
      </c>
      <c r="U15" s="28">
        <v>2013</v>
      </c>
      <c r="V15" s="20">
        <v>150257</v>
      </c>
      <c r="W15" s="20">
        <v>71033</v>
      </c>
      <c r="X15" s="20">
        <v>16341</v>
      </c>
      <c r="Y15" s="20">
        <v>26379</v>
      </c>
    </row>
    <row r="16" spans="3:25">
      <c r="C16" s="28">
        <v>2014</v>
      </c>
      <c r="D16" s="20">
        <v>101991</v>
      </c>
      <c r="E16" s="20">
        <v>30283</v>
      </c>
      <c r="F16" s="20">
        <v>24079</v>
      </c>
      <c r="G16" s="20">
        <v>2286</v>
      </c>
      <c r="H16" s="34">
        <v>18063</v>
      </c>
      <c r="I16" s="34">
        <v>6093</v>
      </c>
      <c r="J16" s="34"/>
      <c r="K16" s="34"/>
      <c r="L16" s="34"/>
      <c r="M16" s="31"/>
      <c r="N16" s="31"/>
      <c r="O16" s="31"/>
      <c r="P16" s="31"/>
      <c r="Q16" s="21">
        <v>182795</v>
      </c>
      <c r="U16" s="28">
        <v>2014</v>
      </c>
      <c r="V16" s="20">
        <v>169219</v>
      </c>
      <c r="W16" s="20">
        <v>67977</v>
      </c>
      <c r="X16" s="20">
        <v>18906</v>
      </c>
      <c r="Y16" s="20">
        <v>14377</v>
      </c>
    </row>
    <row r="17" spans="3:46">
      <c r="C17" s="28">
        <v>2015</v>
      </c>
      <c r="D17" s="20">
        <v>155041</v>
      </c>
      <c r="E17" s="20">
        <v>23227</v>
      </c>
      <c r="F17" s="20">
        <v>25471</v>
      </c>
      <c r="G17" s="20"/>
      <c r="H17" s="32"/>
      <c r="I17" s="32"/>
      <c r="J17" s="32"/>
      <c r="K17" s="32"/>
      <c r="L17" s="32"/>
      <c r="M17" s="32">
        <v>19909</v>
      </c>
      <c r="N17" s="32">
        <v>10067</v>
      </c>
      <c r="O17" s="32"/>
      <c r="P17" s="32"/>
      <c r="Q17" s="21">
        <v>233715</v>
      </c>
      <c r="S17" s="20"/>
      <c r="U17" s="28">
        <v>2015</v>
      </c>
      <c r="V17" s="20">
        <v>231218</v>
      </c>
      <c r="W17" s="20">
        <v>54856</v>
      </c>
      <c r="X17" s="20">
        <v>20587</v>
      </c>
      <c r="Y17" s="20"/>
    </row>
    <row r="18" spans="3:46">
      <c r="C18" s="28">
        <v>2016</v>
      </c>
      <c r="D18" s="20">
        <v>136700</v>
      </c>
      <c r="E18" s="20">
        <v>20628</v>
      </c>
      <c r="F18" s="20">
        <v>22831</v>
      </c>
      <c r="G18" s="20"/>
      <c r="H18" s="32"/>
      <c r="I18" s="32"/>
      <c r="J18" s="32"/>
      <c r="K18" s="32"/>
      <c r="L18" s="32"/>
      <c r="M18" s="32">
        <v>24348</v>
      </c>
      <c r="N18" s="32">
        <v>11132</v>
      </c>
      <c r="O18" s="32"/>
      <c r="P18" s="32"/>
      <c r="Q18" s="21">
        <v>215639</v>
      </c>
      <c r="S18" s="20"/>
      <c r="U18" s="28">
        <v>2016</v>
      </c>
      <c r="V18" s="20">
        <v>211884</v>
      </c>
      <c r="W18" s="20">
        <v>45590</v>
      </c>
      <c r="X18" s="20">
        <v>18484</v>
      </c>
      <c r="Y18" s="20"/>
    </row>
    <row r="19" spans="3:46">
      <c r="C19" s="28">
        <v>2017</v>
      </c>
      <c r="D19" s="20">
        <v>141319</v>
      </c>
      <c r="E19" s="20">
        <v>19222</v>
      </c>
      <c r="F19" s="20">
        <v>25850</v>
      </c>
      <c r="G19" s="20"/>
      <c r="H19" s="32"/>
      <c r="I19" s="32"/>
      <c r="J19" s="32"/>
      <c r="K19" s="32"/>
      <c r="L19" s="32"/>
      <c r="M19" s="32">
        <v>29980</v>
      </c>
      <c r="N19" s="32">
        <v>12863</v>
      </c>
      <c r="O19" s="32"/>
      <c r="P19" s="32"/>
      <c r="Q19" s="21">
        <v>229234</v>
      </c>
      <c r="S19" s="20"/>
      <c r="U19" s="28">
        <v>2017</v>
      </c>
      <c r="V19" s="20">
        <v>216756</v>
      </c>
      <c r="W19" s="20">
        <v>43753</v>
      </c>
      <c r="X19" s="20">
        <v>19251</v>
      </c>
      <c r="Y19" s="20"/>
    </row>
    <row r="23" spans="3:46">
      <c r="C23" s="22"/>
      <c r="D23" s="27">
        <v>2000</v>
      </c>
      <c r="E23" s="27">
        <v>2001</v>
      </c>
      <c r="F23" s="27">
        <v>2002</v>
      </c>
      <c r="G23" s="27">
        <v>2003</v>
      </c>
      <c r="H23" s="27">
        <v>2004</v>
      </c>
      <c r="I23" s="27">
        <v>2005</v>
      </c>
      <c r="J23" s="27">
        <v>2006</v>
      </c>
      <c r="K23" s="27">
        <v>2007</v>
      </c>
      <c r="L23" s="27">
        <v>2008</v>
      </c>
      <c r="M23" s="27">
        <v>2009</v>
      </c>
      <c r="N23" s="27">
        <v>2010</v>
      </c>
      <c r="O23" s="27">
        <v>2011</v>
      </c>
      <c r="P23" s="28">
        <v>2012</v>
      </c>
      <c r="Q23" s="28">
        <v>2013</v>
      </c>
      <c r="R23" s="28">
        <v>2014</v>
      </c>
      <c r="S23" s="28">
        <v>2015</v>
      </c>
      <c r="T23" s="28">
        <v>2016</v>
      </c>
      <c r="U23" s="77">
        <v>2017</v>
      </c>
      <c r="V23" s="77">
        <v>2018</v>
      </c>
      <c r="W23" s="77">
        <v>2019</v>
      </c>
      <c r="X23" s="28"/>
    </row>
    <row r="24" spans="3:46">
      <c r="C24" s="22" t="s">
        <v>95</v>
      </c>
      <c r="D24" s="20"/>
      <c r="E24" s="20"/>
      <c r="F24" s="20"/>
      <c r="G24" s="20"/>
      <c r="H24" s="20"/>
      <c r="I24" s="20"/>
      <c r="J24" s="20">
        <v>0</v>
      </c>
      <c r="K24" s="20">
        <v>123</v>
      </c>
      <c r="L24" s="20">
        <v>1844</v>
      </c>
      <c r="M24" s="20">
        <v>13033</v>
      </c>
      <c r="N24" s="20">
        <v>25179</v>
      </c>
      <c r="O24" s="20">
        <v>47057</v>
      </c>
      <c r="P24" s="20">
        <v>78692</v>
      </c>
      <c r="Q24" s="20">
        <v>91279</v>
      </c>
      <c r="R24" s="20">
        <v>101991</v>
      </c>
      <c r="S24" s="20">
        <v>155041</v>
      </c>
      <c r="T24" s="20">
        <v>136700</v>
      </c>
      <c r="U24" s="64">
        <v>139337</v>
      </c>
      <c r="V24" s="64">
        <v>164888</v>
      </c>
      <c r="W24" s="64">
        <v>142381</v>
      </c>
      <c r="X24" s="20"/>
    </row>
    <row r="25" spans="3:46">
      <c r="C25" s="22" t="s">
        <v>94</v>
      </c>
      <c r="D25" s="20"/>
      <c r="E25" s="20"/>
      <c r="F25" s="20"/>
      <c r="G25" s="20"/>
      <c r="H25" s="20"/>
      <c r="I25" s="20"/>
      <c r="J25" s="20"/>
      <c r="K25" s="20"/>
      <c r="L25" s="20"/>
      <c r="M25" s="20"/>
      <c r="N25" s="20">
        <v>4958</v>
      </c>
      <c r="O25" s="20">
        <v>20358</v>
      </c>
      <c r="P25" s="20">
        <v>30945</v>
      </c>
      <c r="Q25" s="20">
        <v>31980</v>
      </c>
      <c r="R25" s="20">
        <v>30283</v>
      </c>
      <c r="S25" s="20">
        <v>23227</v>
      </c>
      <c r="T25" s="20">
        <v>20628</v>
      </c>
      <c r="U25" s="64">
        <v>18802</v>
      </c>
      <c r="V25" s="64">
        <v>18380</v>
      </c>
      <c r="W25" s="64">
        <v>21280</v>
      </c>
      <c r="X25" s="20"/>
    </row>
    <row r="26" spans="3:46">
      <c r="C26" s="22" t="s">
        <v>93</v>
      </c>
      <c r="D26" s="20">
        <v>6885</v>
      </c>
      <c r="E26" s="20">
        <v>4403</v>
      </c>
      <c r="F26" s="20">
        <v>4534</v>
      </c>
      <c r="G26" s="20">
        <v>4491</v>
      </c>
      <c r="H26" s="20">
        <v>4923</v>
      </c>
      <c r="I26" s="20">
        <v>6275</v>
      </c>
      <c r="J26" s="20">
        <v>7375</v>
      </c>
      <c r="K26" s="20">
        <v>10314</v>
      </c>
      <c r="L26" s="20">
        <v>14276</v>
      </c>
      <c r="M26" s="20">
        <v>13859</v>
      </c>
      <c r="N26" s="20">
        <v>17479</v>
      </c>
      <c r="O26" s="20">
        <v>21783</v>
      </c>
      <c r="P26" s="20">
        <v>23221</v>
      </c>
      <c r="Q26" s="20">
        <v>21483</v>
      </c>
      <c r="R26" s="20">
        <v>24079</v>
      </c>
      <c r="S26" s="20">
        <v>25471</v>
      </c>
      <c r="T26" s="20">
        <v>22831</v>
      </c>
      <c r="U26" s="64">
        <v>25569</v>
      </c>
      <c r="V26" s="64">
        <v>25198</v>
      </c>
      <c r="W26" s="64">
        <v>25740</v>
      </c>
      <c r="X26" s="20"/>
    </row>
    <row r="27" spans="3:46">
      <c r="C27" s="22" t="s">
        <v>91</v>
      </c>
      <c r="D27" s="20"/>
      <c r="E27" s="19">
        <v>0</v>
      </c>
      <c r="F27" s="20">
        <v>143</v>
      </c>
      <c r="G27" s="20">
        <v>345</v>
      </c>
      <c r="H27" s="20">
        <v>1306</v>
      </c>
      <c r="I27" s="20">
        <v>4540</v>
      </c>
      <c r="J27" s="20">
        <v>7676</v>
      </c>
      <c r="K27" s="20">
        <v>8305</v>
      </c>
      <c r="L27" s="20">
        <v>9153</v>
      </c>
      <c r="M27" s="20">
        <v>8091</v>
      </c>
      <c r="N27" s="20">
        <v>8274</v>
      </c>
      <c r="O27" s="20">
        <v>7453</v>
      </c>
      <c r="P27" s="20">
        <v>5615</v>
      </c>
      <c r="Q27" s="20">
        <v>4411</v>
      </c>
      <c r="R27" s="20">
        <v>2286</v>
      </c>
      <c r="S27" s="20"/>
      <c r="T27" s="20"/>
      <c r="U27" s="64"/>
      <c r="V27" s="64"/>
      <c r="W27" s="64"/>
      <c r="X27" s="20"/>
    </row>
    <row r="28" spans="3:46">
      <c r="C28" s="18" t="s">
        <v>248</v>
      </c>
      <c r="D28" s="20"/>
      <c r="E28" s="19"/>
      <c r="F28" s="20"/>
      <c r="G28" s="20"/>
      <c r="H28" s="20"/>
      <c r="I28" s="20"/>
      <c r="J28" s="20"/>
      <c r="K28" s="20"/>
      <c r="L28" s="20"/>
      <c r="M28" s="20"/>
      <c r="N28" s="20"/>
      <c r="O28" s="46">
        <v>4474</v>
      </c>
      <c r="P28" s="20">
        <v>5145</v>
      </c>
      <c r="Q28" s="20">
        <v>5706</v>
      </c>
      <c r="R28" s="20">
        <f>8379-R27</f>
        <v>6093</v>
      </c>
      <c r="S28" s="79">
        <v>10067</v>
      </c>
      <c r="T28" s="79">
        <v>11132</v>
      </c>
      <c r="U28" s="64">
        <v>12826</v>
      </c>
      <c r="V28" s="64">
        <v>17381</v>
      </c>
      <c r="W28" s="64">
        <v>24482</v>
      </c>
      <c r="X28" s="20"/>
      <c r="Z28" s="18" t="s">
        <v>267</v>
      </c>
      <c r="AL28" s="57" t="s">
        <v>266</v>
      </c>
      <c r="AM28" s="56">
        <v>6040</v>
      </c>
      <c r="AN28" s="56">
        <v>6439</v>
      </c>
      <c r="AO28" s="56">
        <v>6201</v>
      </c>
    </row>
    <row r="29" spans="3:46">
      <c r="C29" s="51" t="s">
        <v>265</v>
      </c>
      <c r="D29" s="20">
        <f t="shared" ref="D29:N29" si="0">+D30-SUM(D24:D27)</f>
        <v>1098</v>
      </c>
      <c r="E29" s="20">
        <f t="shared" si="0"/>
        <v>960</v>
      </c>
      <c r="F29" s="20">
        <f t="shared" si="0"/>
        <v>1065</v>
      </c>
      <c r="G29" s="20">
        <f t="shared" si="0"/>
        <v>1371</v>
      </c>
      <c r="H29" s="20">
        <f t="shared" si="0"/>
        <v>2050</v>
      </c>
      <c r="I29" s="20">
        <f t="shared" si="0"/>
        <v>3116</v>
      </c>
      <c r="J29" s="20">
        <f t="shared" si="0"/>
        <v>4264</v>
      </c>
      <c r="K29" s="20">
        <f t="shared" si="0"/>
        <v>5264</v>
      </c>
      <c r="L29" s="20">
        <f t="shared" si="0"/>
        <v>7206</v>
      </c>
      <c r="M29" s="20">
        <f t="shared" si="0"/>
        <v>7922</v>
      </c>
      <c r="N29" s="20">
        <f t="shared" si="0"/>
        <v>9335</v>
      </c>
      <c r="O29" s="46">
        <v>9373</v>
      </c>
      <c r="P29" s="20">
        <v>12890</v>
      </c>
      <c r="Q29" s="20">
        <v>16051</v>
      </c>
      <c r="R29" s="20">
        <v>18063</v>
      </c>
      <c r="S29" s="79">
        <v>19909</v>
      </c>
      <c r="T29" s="79">
        <v>24348</v>
      </c>
      <c r="U29" s="64">
        <v>32700</v>
      </c>
      <c r="V29" s="64">
        <v>39748</v>
      </c>
      <c r="W29" s="64">
        <v>46291</v>
      </c>
      <c r="X29" s="20"/>
      <c r="Z29" s="18" t="s">
        <v>264</v>
      </c>
      <c r="AL29" s="57" t="s">
        <v>263</v>
      </c>
      <c r="AM29" s="61">
        <v>17181</v>
      </c>
      <c r="AN29" s="61">
        <v>15344</v>
      </c>
      <c r="AO29" s="61">
        <v>11278</v>
      </c>
    </row>
    <row r="30" spans="3:46">
      <c r="C30" s="22" t="s">
        <v>64</v>
      </c>
      <c r="D30" s="59">
        <v>7983</v>
      </c>
      <c r="E30" s="59">
        <v>5363</v>
      </c>
      <c r="F30" s="59">
        <v>5742</v>
      </c>
      <c r="G30" s="59">
        <v>6207</v>
      </c>
      <c r="H30" s="59">
        <v>8279</v>
      </c>
      <c r="I30" s="59">
        <v>13931</v>
      </c>
      <c r="J30" s="59">
        <v>19315</v>
      </c>
      <c r="K30" s="59">
        <v>24006</v>
      </c>
      <c r="L30" s="59">
        <v>32479</v>
      </c>
      <c r="M30" s="59">
        <v>42905</v>
      </c>
      <c r="N30" s="59">
        <v>65225</v>
      </c>
      <c r="O30" s="59">
        <v>108249</v>
      </c>
      <c r="P30" s="59">
        <v>156508</v>
      </c>
      <c r="Q30" s="59">
        <v>170910</v>
      </c>
      <c r="R30" s="59">
        <v>182795</v>
      </c>
      <c r="S30" s="59">
        <v>233715</v>
      </c>
      <c r="T30" s="59">
        <v>215639</v>
      </c>
      <c r="U30" s="78">
        <v>229234</v>
      </c>
      <c r="V30" s="78">
        <v>265595</v>
      </c>
      <c r="W30" s="78">
        <v>260174</v>
      </c>
      <c r="X30" s="59"/>
    </row>
    <row r="31" spans="3:46">
      <c r="C31" s="22"/>
      <c r="D31" s="59"/>
      <c r="E31" s="59"/>
      <c r="F31" s="59"/>
      <c r="G31" s="59"/>
      <c r="H31" s="59"/>
      <c r="I31" s="59"/>
      <c r="J31" s="59"/>
      <c r="K31" s="59"/>
      <c r="L31" s="59"/>
      <c r="M31" s="59"/>
      <c r="N31" s="59"/>
      <c r="O31" s="59"/>
      <c r="P31" s="59"/>
      <c r="Q31" s="59"/>
      <c r="R31" s="59"/>
      <c r="S31" s="59"/>
      <c r="T31" s="59"/>
      <c r="U31" s="59"/>
      <c r="V31" s="25"/>
      <c r="W31" s="25"/>
      <c r="X31" s="25"/>
      <c r="Z31" s="60" t="s">
        <v>82</v>
      </c>
      <c r="AG31" s="22" t="s">
        <v>82</v>
      </c>
      <c r="AL31" s="57" t="s">
        <v>82</v>
      </c>
    </row>
    <row r="32" spans="3:46">
      <c r="C32" s="22"/>
      <c r="D32" s="59"/>
      <c r="E32" s="59"/>
      <c r="F32" s="59"/>
      <c r="G32" s="59"/>
      <c r="H32" s="59"/>
      <c r="I32" s="59"/>
      <c r="J32" s="59"/>
      <c r="K32" s="59"/>
      <c r="L32" s="59"/>
      <c r="M32" s="74" t="s">
        <v>262</v>
      </c>
      <c r="N32" s="59"/>
      <c r="O32" s="59"/>
      <c r="P32" s="59"/>
      <c r="Q32" s="59"/>
      <c r="R32" s="59"/>
      <c r="S32" s="59"/>
      <c r="T32" s="59"/>
      <c r="U32" s="59"/>
      <c r="V32" s="77">
        <v>2017</v>
      </c>
      <c r="W32" s="77">
        <v>2018</v>
      </c>
      <c r="X32" s="77">
        <v>2019</v>
      </c>
      <c r="AB32" s="76">
        <v>2015</v>
      </c>
      <c r="AC32" s="75">
        <v>2016</v>
      </c>
      <c r="AD32" s="18">
        <v>2017</v>
      </c>
      <c r="AE32" s="18">
        <v>2018</v>
      </c>
      <c r="AH32" s="22">
        <v>2014</v>
      </c>
      <c r="AI32" s="22">
        <v>2013</v>
      </c>
      <c r="AJ32" s="22">
        <v>2012</v>
      </c>
      <c r="AL32" s="57" t="s">
        <v>50</v>
      </c>
      <c r="AM32" s="57">
        <v>2013</v>
      </c>
      <c r="AN32" s="57">
        <v>2012</v>
      </c>
      <c r="AO32" s="57">
        <v>2011</v>
      </c>
      <c r="AQ32" s="57" t="s">
        <v>50</v>
      </c>
      <c r="AR32" s="57">
        <v>2012</v>
      </c>
      <c r="AS32" s="57">
        <v>2011</v>
      </c>
      <c r="AT32" s="57">
        <v>2010</v>
      </c>
    </row>
    <row r="33" spans="3:46">
      <c r="C33" s="22"/>
      <c r="D33" s="59"/>
      <c r="E33" s="59"/>
      <c r="F33" s="59"/>
      <c r="G33" s="59"/>
      <c r="H33" s="59"/>
      <c r="I33" s="59"/>
      <c r="J33" s="59"/>
      <c r="K33" s="59"/>
      <c r="L33" s="59"/>
      <c r="M33" s="74"/>
      <c r="N33" s="59"/>
      <c r="O33" s="59"/>
      <c r="P33" s="59"/>
      <c r="Q33" s="59"/>
      <c r="R33" s="59"/>
      <c r="S33" s="59"/>
      <c r="U33" s="22" t="s">
        <v>95</v>
      </c>
      <c r="V33" s="64">
        <v>139337</v>
      </c>
      <c r="W33" s="64">
        <v>164888</v>
      </c>
      <c r="X33" s="64">
        <v>142381</v>
      </c>
      <c r="AA33" s="18" t="s">
        <v>78</v>
      </c>
      <c r="AB33" s="63">
        <v>155041</v>
      </c>
      <c r="AC33" s="62">
        <v>136700</v>
      </c>
      <c r="AD33" s="25">
        <v>141319</v>
      </c>
      <c r="AE33" s="25">
        <v>166699</v>
      </c>
      <c r="AG33" s="22" t="s">
        <v>214</v>
      </c>
      <c r="AH33" s="46">
        <v>101991</v>
      </c>
      <c r="AI33" s="46">
        <v>91279</v>
      </c>
      <c r="AJ33" s="46">
        <v>78692</v>
      </c>
      <c r="AL33" s="22" t="s">
        <v>261</v>
      </c>
      <c r="AM33" s="46">
        <v>91279</v>
      </c>
      <c r="AN33" s="46">
        <v>78692</v>
      </c>
      <c r="AO33" s="46">
        <v>45998</v>
      </c>
      <c r="AQ33" s="57" t="s">
        <v>260</v>
      </c>
      <c r="AR33" s="61">
        <v>80477</v>
      </c>
      <c r="AS33" s="61">
        <v>47057</v>
      </c>
      <c r="AT33" s="61">
        <v>25179</v>
      </c>
    </row>
    <row r="34" spans="3:46">
      <c r="C34" s="22"/>
      <c r="D34" s="59"/>
      <c r="E34" s="59"/>
      <c r="F34" s="59"/>
      <c r="G34" s="59"/>
      <c r="H34" s="59"/>
      <c r="I34" s="59"/>
      <c r="J34" s="59"/>
      <c r="K34" s="59"/>
      <c r="L34" s="59"/>
      <c r="M34" s="74"/>
      <c r="N34" s="59"/>
      <c r="O34" s="59"/>
      <c r="P34" s="59"/>
      <c r="Q34" s="59"/>
      <c r="R34" s="20">
        <v>24156</v>
      </c>
      <c r="S34" s="59"/>
      <c r="U34" s="22" t="s">
        <v>94</v>
      </c>
      <c r="V34" s="64">
        <v>18802</v>
      </c>
      <c r="W34" s="64">
        <v>18380</v>
      </c>
      <c r="X34" s="64">
        <v>21280</v>
      </c>
      <c r="AA34" s="18" t="s">
        <v>76</v>
      </c>
      <c r="AB34" s="63">
        <v>23227</v>
      </c>
      <c r="AC34" s="62">
        <v>20628</v>
      </c>
      <c r="AD34" s="25">
        <v>19222</v>
      </c>
      <c r="AE34" s="25">
        <v>18805</v>
      </c>
      <c r="AG34" s="22" t="s">
        <v>213</v>
      </c>
      <c r="AH34" s="46">
        <v>30283</v>
      </c>
      <c r="AI34" s="46">
        <v>31980</v>
      </c>
      <c r="AJ34" s="46">
        <v>30945</v>
      </c>
      <c r="AL34" s="22" t="s">
        <v>259</v>
      </c>
      <c r="AM34" s="46">
        <v>31980</v>
      </c>
      <c r="AN34" s="46">
        <v>30945</v>
      </c>
      <c r="AO34" s="46">
        <v>19168</v>
      </c>
      <c r="AQ34" s="57" t="s">
        <v>258</v>
      </c>
      <c r="AR34" s="61">
        <v>32424</v>
      </c>
      <c r="AS34" s="61">
        <v>20358</v>
      </c>
      <c r="AT34" s="61">
        <v>4958</v>
      </c>
    </row>
    <row r="35" spans="3:46">
      <c r="C35" s="22"/>
      <c r="D35" s="59"/>
      <c r="E35" s="59"/>
      <c r="F35" s="59"/>
      <c r="G35" s="59"/>
      <c r="H35" s="59"/>
      <c r="I35" s="59"/>
      <c r="J35" s="59"/>
      <c r="K35" s="59"/>
      <c r="L35" s="59"/>
      <c r="M35" s="74"/>
      <c r="N35" s="59"/>
      <c r="O35" s="59"/>
      <c r="P35" s="59"/>
      <c r="Q35" s="59"/>
      <c r="R35" s="59"/>
      <c r="S35" s="59"/>
      <c r="U35" s="22" t="s">
        <v>93</v>
      </c>
      <c r="V35" s="64">
        <v>25569</v>
      </c>
      <c r="W35" s="64">
        <v>25198</v>
      </c>
      <c r="X35" s="64">
        <v>25740</v>
      </c>
      <c r="AA35" s="18" t="s">
        <v>74</v>
      </c>
      <c r="AB35" s="63">
        <v>25471</v>
      </c>
      <c r="AC35" s="62">
        <v>22831</v>
      </c>
      <c r="AD35" s="25">
        <v>25850</v>
      </c>
      <c r="AE35" s="25">
        <v>25484</v>
      </c>
      <c r="AG35" s="73" t="s">
        <v>212</v>
      </c>
      <c r="AH35" s="72">
        <v>24079</v>
      </c>
      <c r="AI35" s="72">
        <v>21483</v>
      </c>
      <c r="AJ35" s="72">
        <v>23221</v>
      </c>
      <c r="AL35" s="73" t="s">
        <v>257</v>
      </c>
      <c r="AM35" s="72">
        <v>21483</v>
      </c>
      <c r="AN35" s="72">
        <v>23221</v>
      </c>
      <c r="AO35" s="72">
        <v>21783</v>
      </c>
      <c r="AQ35" s="71" t="s">
        <v>256</v>
      </c>
      <c r="AR35" s="70">
        <v>23221</v>
      </c>
      <c r="AS35" s="70">
        <v>21783</v>
      </c>
      <c r="AT35" s="70">
        <v>17479</v>
      </c>
    </row>
    <row r="36" spans="3:46">
      <c r="C36" s="22"/>
      <c r="D36" s="59"/>
      <c r="E36" s="59"/>
      <c r="F36" s="59"/>
      <c r="G36" s="59"/>
      <c r="H36" s="59"/>
      <c r="I36" s="59"/>
      <c r="J36" s="59"/>
      <c r="K36" s="59"/>
      <c r="L36" s="59"/>
      <c r="M36" s="59"/>
      <c r="N36" s="59"/>
      <c r="O36" s="59"/>
      <c r="P36" s="59"/>
      <c r="Q36" s="59"/>
      <c r="R36" s="59"/>
      <c r="S36" s="69" t="s">
        <v>255</v>
      </c>
      <c r="U36" s="60" t="s">
        <v>254</v>
      </c>
      <c r="V36" s="64">
        <v>12826</v>
      </c>
      <c r="W36" s="64">
        <v>17381</v>
      </c>
      <c r="X36" s="64">
        <v>24482</v>
      </c>
      <c r="AA36" s="18" t="s">
        <v>253</v>
      </c>
      <c r="AB36" s="63">
        <v>19909</v>
      </c>
      <c r="AC36" s="62">
        <v>24348</v>
      </c>
      <c r="AD36" s="25">
        <v>29980</v>
      </c>
      <c r="AE36" s="25">
        <v>37190</v>
      </c>
      <c r="AG36" s="68" t="s">
        <v>252</v>
      </c>
      <c r="AH36" s="67">
        <v>2286</v>
      </c>
      <c r="AI36" s="67">
        <v>4411</v>
      </c>
      <c r="AJ36" s="67">
        <v>5615</v>
      </c>
      <c r="AL36" s="68" t="s">
        <v>251</v>
      </c>
      <c r="AM36" s="67">
        <v>4411</v>
      </c>
      <c r="AN36" s="67">
        <v>5615</v>
      </c>
      <c r="AO36" s="67">
        <v>7453</v>
      </c>
      <c r="AQ36" s="66" t="s">
        <v>250</v>
      </c>
      <c r="AR36" s="65">
        <v>5615</v>
      </c>
      <c r="AS36" s="65">
        <v>7453</v>
      </c>
      <c r="AT36" s="65">
        <v>8274</v>
      </c>
    </row>
    <row r="37" spans="3:46">
      <c r="C37" s="22"/>
      <c r="D37" s="59"/>
      <c r="E37" s="59"/>
      <c r="F37" s="59"/>
      <c r="G37" s="59"/>
      <c r="H37" s="59"/>
      <c r="I37" s="59"/>
      <c r="J37" s="59"/>
      <c r="K37" s="59"/>
      <c r="L37" s="59"/>
      <c r="M37" s="59"/>
      <c r="N37" s="59"/>
      <c r="O37" s="59"/>
      <c r="P37" s="59"/>
      <c r="Q37" s="59"/>
      <c r="R37" s="59"/>
      <c r="S37" s="59"/>
      <c r="U37" s="60" t="s">
        <v>249</v>
      </c>
      <c r="V37" s="64">
        <v>32700</v>
      </c>
      <c r="W37" s="64">
        <v>39748</v>
      </c>
      <c r="X37" s="64">
        <v>46291</v>
      </c>
      <c r="AA37" s="18" t="s">
        <v>248</v>
      </c>
      <c r="AB37" s="63">
        <v>10067</v>
      </c>
      <c r="AC37" s="62">
        <v>11132</v>
      </c>
      <c r="AD37" s="25">
        <v>12863</v>
      </c>
      <c r="AE37" s="25">
        <v>17417</v>
      </c>
      <c r="AG37" s="22" t="s">
        <v>211</v>
      </c>
      <c r="AH37" s="46">
        <v>18063</v>
      </c>
      <c r="AI37" s="46">
        <v>16051</v>
      </c>
      <c r="AJ37" s="46">
        <v>12890</v>
      </c>
      <c r="AL37" s="22" t="s">
        <v>247</v>
      </c>
      <c r="AM37" s="46">
        <v>16051</v>
      </c>
      <c r="AN37" s="46">
        <v>12890</v>
      </c>
      <c r="AO37" s="46">
        <v>9373</v>
      </c>
      <c r="AQ37" s="57" t="s">
        <v>246</v>
      </c>
      <c r="AR37" s="61">
        <v>8534</v>
      </c>
      <c r="AS37" s="61">
        <v>6314</v>
      </c>
      <c r="AT37" s="61">
        <v>4948</v>
      </c>
    </row>
    <row r="38" spans="3:46">
      <c r="C38" s="22"/>
      <c r="D38" s="59"/>
      <c r="E38" s="59"/>
      <c r="F38" s="59"/>
      <c r="G38" s="59"/>
      <c r="H38" s="59"/>
      <c r="I38" s="59"/>
      <c r="J38" s="59"/>
      <c r="K38" s="59"/>
      <c r="L38" s="59"/>
      <c r="M38" s="59"/>
      <c r="N38" s="59"/>
      <c r="O38" s="59"/>
      <c r="P38" s="59"/>
      <c r="Q38" s="59"/>
      <c r="R38" s="59"/>
      <c r="S38" s="59"/>
      <c r="T38" s="60"/>
      <c r="U38" s="59"/>
      <c r="V38" s="20"/>
      <c r="W38" s="20"/>
      <c r="X38" s="20"/>
      <c r="AA38" s="18" t="s">
        <v>64</v>
      </c>
      <c r="AB38" s="63">
        <v>233715</v>
      </c>
      <c r="AC38" s="62">
        <v>215639</v>
      </c>
      <c r="AD38" s="25">
        <v>229234</v>
      </c>
      <c r="AE38" s="25">
        <v>265595</v>
      </c>
      <c r="AG38" s="22" t="s">
        <v>210</v>
      </c>
      <c r="AH38" s="46">
        <v>6093</v>
      </c>
      <c r="AI38" s="46">
        <v>5706</v>
      </c>
      <c r="AJ38" s="46">
        <v>5145</v>
      </c>
      <c r="AL38" s="22" t="s">
        <v>245</v>
      </c>
      <c r="AM38" s="46">
        <v>5706</v>
      </c>
      <c r="AN38" s="46">
        <v>5145</v>
      </c>
      <c r="AO38" s="46">
        <v>4474</v>
      </c>
      <c r="AQ38" s="57" t="s">
        <v>244</v>
      </c>
      <c r="AR38" s="61">
        <v>2778</v>
      </c>
      <c r="AS38" s="61">
        <v>2330</v>
      </c>
      <c r="AT38" s="61">
        <v>1814</v>
      </c>
    </row>
    <row r="39" spans="3:46">
      <c r="C39" s="22"/>
      <c r="D39" s="59"/>
      <c r="E39" s="59"/>
      <c r="F39" s="59"/>
      <c r="G39" s="59"/>
      <c r="H39" s="59"/>
      <c r="I39" s="59"/>
      <c r="J39" s="59"/>
      <c r="K39" s="59"/>
      <c r="L39" s="59"/>
      <c r="M39" s="59"/>
      <c r="N39" s="59"/>
      <c r="O39" s="59"/>
      <c r="P39" s="59"/>
      <c r="Q39" s="59"/>
      <c r="R39" s="59"/>
      <c r="S39" s="59"/>
      <c r="T39" s="60"/>
      <c r="U39" s="59"/>
      <c r="V39" s="20"/>
      <c r="W39" s="20"/>
      <c r="X39" s="20"/>
      <c r="AD39" s="25"/>
      <c r="AE39" s="25"/>
      <c r="AG39" s="22" t="s">
        <v>64</v>
      </c>
      <c r="AH39" s="46">
        <v>182795</v>
      </c>
      <c r="AI39" s="46">
        <v>170910</v>
      </c>
      <c r="AJ39" s="46">
        <v>156508</v>
      </c>
      <c r="AL39" s="22" t="s">
        <v>64</v>
      </c>
      <c r="AM39" s="46">
        <v>170910</v>
      </c>
      <c r="AN39" s="46">
        <v>156508</v>
      </c>
      <c r="AO39" s="46">
        <v>108249</v>
      </c>
      <c r="AQ39" s="57" t="s">
        <v>243</v>
      </c>
      <c r="AR39" s="61">
        <v>3459</v>
      </c>
      <c r="AS39" s="61">
        <v>2954</v>
      </c>
      <c r="AT39" s="61">
        <v>2573</v>
      </c>
    </row>
    <row r="40" spans="3:46">
      <c r="C40" s="22"/>
      <c r="D40" s="59"/>
      <c r="E40" s="59"/>
      <c r="F40" s="59"/>
      <c r="G40" s="59"/>
      <c r="H40" s="59"/>
      <c r="I40" s="59"/>
      <c r="J40" s="59"/>
      <c r="K40" s="59"/>
      <c r="L40" s="59"/>
      <c r="M40" s="59"/>
      <c r="N40" s="59"/>
      <c r="O40" s="59"/>
      <c r="P40" s="59"/>
      <c r="Q40" s="59"/>
      <c r="R40" s="59"/>
      <c r="S40" s="59"/>
      <c r="T40" s="60"/>
      <c r="U40" s="59"/>
      <c r="V40" s="18" t="s">
        <v>242</v>
      </c>
      <c r="W40" s="18" t="s">
        <v>242</v>
      </c>
      <c r="X40" s="18" t="s">
        <v>242</v>
      </c>
      <c r="AB40" s="18" t="s">
        <v>241</v>
      </c>
      <c r="AC40" s="18" t="s">
        <v>240</v>
      </c>
      <c r="AD40" s="18" t="s">
        <v>240</v>
      </c>
      <c r="AE40" s="18" t="s">
        <v>240</v>
      </c>
      <c r="AG40" s="23"/>
      <c r="AH40" s="23"/>
      <c r="AI40" s="23"/>
      <c r="AJ40" s="23"/>
      <c r="AL40" s="57"/>
      <c r="AM40" s="57"/>
      <c r="AN40" s="57"/>
      <c r="AO40" s="57"/>
    </row>
    <row r="41" spans="3:46">
      <c r="C41" s="22"/>
      <c r="D41" s="59"/>
      <c r="E41" s="59"/>
      <c r="F41" s="59"/>
      <c r="G41" s="59"/>
      <c r="H41" s="59"/>
      <c r="I41" s="59"/>
      <c r="J41" s="59"/>
      <c r="K41" s="59"/>
      <c r="L41" s="59"/>
      <c r="M41" s="59"/>
      <c r="N41" s="59"/>
      <c r="O41" s="59"/>
      <c r="P41" s="59"/>
      <c r="Q41" s="59"/>
      <c r="R41" s="59"/>
      <c r="S41" s="59"/>
      <c r="T41" s="60"/>
      <c r="U41" s="59"/>
      <c r="V41" s="20" t="s">
        <v>239</v>
      </c>
      <c r="W41" s="20"/>
      <c r="X41" s="20"/>
      <c r="Y41" s="18" t="s">
        <v>238</v>
      </c>
    </row>
    <row r="42" spans="3:46">
      <c r="C42" s="22"/>
      <c r="D42" s="59"/>
      <c r="E42" s="59"/>
      <c r="F42" s="59"/>
      <c r="G42" s="59"/>
      <c r="H42" s="59"/>
      <c r="I42" s="59"/>
      <c r="J42" s="59"/>
      <c r="K42" s="59"/>
      <c r="L42" s="59"/>
      <c r="M42" s="59"/>
      <c r="N42" s="59"/>
      <c r="O42" s="59"/>
      <c r="P42" s="59"/>
      <c r="Q42" s="59"/>
      <c r="R42" s="59"/>
      <c r="S42" s="59"/>
      <c r="T42" s="60"/>
      <c r="U42" s="59"/>
      <c r="V42" s="58" t="s">
        <v>237</v>
      </c>
      <c r="W42" s="20"/>
      <c r="X42" s="20"/>
      <c r="Y42" s="18" t="s">
        <v>236</v>
      </c>
      <c r="AQ42" s="57"/>
      <c r="AR42" s="57"/>
      <c r="AS42" s="57"/>
      <c r="AT42" s="57"/>
    </row>
    <row r="43" spans="3:46">
      <c r="Y43" s="18" t="s">
        <v>235</v>
      </c>
      <c r="AQ43" s="57" t="s">
        <v>64</v>
      </c>
      <c r="AR43" s="56">
        <v>156508</v>
      </c>
      <c r="AS43" s="56">
        <v>108249</v>
      </c>
      <c r="AT43" s="56">
        <v>65225</v>
      </c>
    </row>
    <row r="44" spans="3:46">
      <c r="C44" s="22"/>
      <c r="D44" s="27">
        <v>2000</v>
      </c>
      <c r="E44" s="27">
        <v>2001</v>
      </c>
      <c r="F44" s="27">
        <v>2002</v>
      </c>
      <c r="G44" s="27">
        <v>2003</v>
      </c>
      <c r="H44" s="27">
        <v>2004</v>
      </c>
      <c r="I44" s="27">
        <v>2005</v>
      </c>
      <c r="J44" s="27">
        <v>2006</v>
      </c>
      <c r="K44" s="27">
        <v>2007</v>
      </c>
      <c r="L44" s="27">
        <v>2008</v>
      </c>
      <c r="M44" s="27">
        <v>2009</v>
      </c>
      <c r="N44" s="27">
        <v>2010</v>
      </c>
      <c r="O44" s="27">
        <v>2011</v>
      </c>
      <c r="P44" s="28">
        <v>2012</v>
      </c>
      <c r="Q44" s="28">
        <v>2013</v>
      </c>
      <c r="R44" s="28">
        <v>2014</v>
      </c>
      <c r="S44" s="28">
        <v>2015</v>
      </c>
      <c r="T44" s="28">
        <v>2016</v>
      </c>
      <c r="U44" s="28">
        <v>2017</v>
      </c>
      <c r="V44" s="28">
        <v>2018</v>
      </c>
      <c r="W44" s="28">
        <v>2019</v>
      </c>
      <c r="Y44" s="18" t="s">
        <v>234</v>
      </c>
    </row>
    <row r="45" spans="3:46">
      <c r="C45" s="22" t="s">
        <v>225</v>
      </c>
      <c r="D45" s="20"/>
      <c r="E45" s="20"/>
      <c r="F45" s="20"/>
      <c r="G45" s="20"/>
      <c r="H45" s="20"/>
      <c r="I45" s="20"/>
      <c r="J45" s="52">
        <f t="shared" ref="J45:W45" si="1">+J24/10000</f>
        <v>0</v>
      </c>
      <c r="K45" s="52">
        <f t="shared" si="1"/>
        <v>1.23E-2</v>
      </c>
      <c r="L45" s="52">
        <f t="shared" si="1"/>
        <v>0.18440000000000001</v>
      </c>
      <c r="M45" s="52">
        <f t="shared" si="1"/>
        <v>1.3032999999999999</v>
      </c>
      <c r="N45" s="52">
        <f t="shared" si="1"/>
        <v>2.5179</v>
      </c>
      <c r="O45" s="52">
        <f t="shared" si="1"/>
        <v>4.7057000000000002</v>
      </c>
      <c r="P45" s="52">
        <f t="shared" si="1"/>
        <v>7.8692000000000002</v>
      </c>
      <c r="Q45" s="52">
        <f t="shared" si="1"/>
        <v>9.1279000000000003</v>
      </c>
      <c r="R45" s="52">
        <f t="shared" si="1"/>
        <v>10.1991</v>
      </c>
      <c r="S45" s="52">
        <f t="shared" si="1"/>
        <v>15.504099999999999</v>
      </c>
      <c r="T45" s="52">
        <f t="shared" si="1"/>
        <v>13.67</v>
      </c>
      <c r="U45" s="52">
        <f t="shared" si="1"/>
        <v>13.9337</v>
      </c>
      <c r="V45" s="52">
        <f t="shared" si="1"/>
        <v>16.488800000000001</v>
      </c>
      <c r="W45" s="52">
        <f t="shared" si="1"/>
        <v>14.238099999999999</v>
      </c>
    </row>
    <row r="46" spans="3:46">
      <c r="C46" s="22" t="s">
        <v>224</v>
      </c>
      <c r="D46" s="20"/>
      <c r="E46" s="20"/>
      <c r="F46" s="20"/>
      <c r="G46" s="20"/>
      <c r="H46" s="20"/>
      <c r="I46" s="20"/>
      <c r="J46" s="20"/>
      <c r="K46" s="20"/>
      <c r="L46" s="20"/>
      <c r="M46" s="20"/>
      <c r="N46" s="52">
        <f t="shared" ref="N46:W46" si="2">+N25/10000</f>
        <v>0.49580000000000002</v>
      </c>
      <c r="O46" s="52">
        <f t="shared" si="2"/>
        <v>2.0358000000000001</v>
      </c>
      <c r="P46" s="52">
        <f t="shared" si="2"/>
        <v>3.0945</v>
      </c>
      <c r="Q46" s="52">
        <f t="shared" si="2"/>
        <v>3.198</v>
      </c>
      <c r="R46" s="52">
        <f t="shared" si="2"/>
        <v>3.0283000000000002</v>
      </c>
      <c r="S46" s="52">
        <f t="shared" si="2"/>
        <v>2.3227000000000002</v>
      </c>
      <c r="T46" s="52">
        <f t="shared" si="2"/>
        <v>2.0628000000000002</v>
      </c>
      <c r="U46" s="52">
        <f t="shared" si="2"/>
        <v>1.8802000000000001</v>
      </c>
      <c r="V46" s="52">
        <f t="shared" si="2"/>
        <v>1.8380000000000001</v>
      </c>
      <c r="W46" s="52">
        <f t="shared" si="2"/>
        <v>2.1280000000000001</v>
      </c>
    </row>
    <row r="47" spans="3:46">
      <c r="C47" s="22" t="s">
        <v>223</v>
      </c>
      <c r="D47" s="52">
        <f t="shared" ref="D47:M47" si="3">+D26/10000</f>
        <v>0.6885</v>
      </c>
      <c r="E47" s="52">
        <f t="shared" si="3"/>
        <v>0.44030000000000002</v>
      </c>
      <c r="F47" s="52">
        <f t="shared" si="3"/>
        <v>0.45340000000000003</v>
      </c>
      <c r="G47" s="52">
        <f t="shared" si="3"/>
        <v>0.4491</v>
      </c>
      <c r="H47" s="52">
        <f t="shared" si="3"/>
        <v>0.49230000000000002</v>
      </c>
      <c r="I47" s="52">
        <f t="shared" si="3"/>
        <v>0.62749999999999995</v>
      </c>
      <c r="J47" s="52">
        <f t="shared" si="3"/>
        <v>0.73750000000000004</v>
      </c>
      <c r="K47" s="52">
        <f t="shared" si="3"/>
        <v>1.0314000000000001</v>
      </c>
      <c r="L47" s="52">
        <f t="shared" si="3"/>
        <v>1.4276</v>
      </c>
      <c r="M47" s="52">
        <f t="shared" si="3"/>
        <v>1.3858999999999999</v>
      </c>
      <c r="N47" s="52">
        <f t="shared" ref="N47:W47" si="4">+N26/10000</f>
        <v>1.7479</v>
      </c>
      <c r="O47" s="52">
        <f t="shared" si="4"/>
        <v>2.1783000000000001</v>
      </c>
      <c r="P47" s="52">
        <f t="shared" si="4"/>
        <v>2.3220999999999998</v>
      </c>
      <c r="Q47" s="52">
        <f t="shared" si="4"/>
        <v>2.1482999999999999</v>
      </c>
      <c r="R47" s="52">
        <f t="shared" si="4"/>
        <v>2.4079000000000002</v>
      </c>
      <c r="S47" s="52">
        <f t="shared" si="4"/>
        <v>2.5470999999999999</v>
      </c>
      <c r="T47" s="52">
        <f t="shared" si="4"/>
        <v>2.2831000000000001</v>
      </c>
      <c r="U47" s="52">
        <f t="shared" si="4"/>
        <v>2.5569000000000002</v>
      </c>
      <c r="V47" s="52">
        <f t="shared" si="4"/>
        <v>2.5198</v>
      </c>
      <c r="W47" s="52">
        <f t="shared" si="4"/>
        <v>2.5739999999999998</v>
      </c>
    </row>
    <row r="48" spans="3:46">
      <c r="C48" s="22" t="s">
        <v>222</v>
      </c>
      <c r="D48" s="20"/>
      <c r="E48" s="19">
        <v>0</v>
      </c>
      <c r="F48" s="52">
        <f t="shared" ref="F48:R48" si="5">+F27/10000</f>
        <v>1.43E-2</v>
      </c>
      <c r="G48" s="52">
        <f t="shared" si="5"/>
        <v>3.4500000000000003E-2</v>
      </c>
      <c r="H48" s="52">
        <f t="shared" si="5"/>
        <v>0.13059999999999999</v>
      </c>
      <c r="I48" s="52">
        <f t="shared" si="5"/>
        <v>0.45400000000000001</v>
      </c>
      <c r="J48" s="52">
        <f t="shared" si="5"/>
        <v>0.76759999999999995</v>
      </c>
      <c r="K48" s="52">
        <f t="shared" si="5"/>
        <v>0.83050000000000002</v>
      </c>
      <c r="L48" s="52">
        <f t="shared" si="5"/>
        <v>0.9153</v>
      </c>
      <c r="M48" s="52">
        <f t="shared" si="5"/>
        <v>0.80910000000000004</v>
      </c>
      <c r="N48" s="52">
        <f t="shared" si="5"/>
        <v>0.82740000000000002</v>
      </c>
      <c r="O48" s="52">
        <f t="shared" si="5"/>
        <v>0.74529999999999996</v>
      </c>
      <c r="P48" s="52">
        <f t="shared" si="5"/>
        <v>0.5615</v>
      </c>
      <c r="Q48" s="52">
        <f t="shared" si="5"/>
        <v>0.44109999999999999</v>
      </c>
      <c r="R48" s="52">
        <f t="shared" si="5"/>
        <v>0.2286</v>
      </c>
      <c r="S48" s="20"/>
      <c r="T48" s="20"/>
      <c r="U48" s="20"/>
      <c r="V48" s="20"/>
      <c r="W48" s="20"/>
    </row>
    <row r="49" spans="1:31">
      <c r="C49" s="53" t="s">
        <v>221</v>
      </c>
      <c r="D49" s="20"/>
      <c r="E49" s="19"/>
      <c r="F49" s="52"/>
      <c r="G49" s="52"/>
      <c r="H49" s="52"/>
      <c r="I49" s="52"/>
      <c r="J49" s="52"/>
      <c r="K49" s="52"/>
      <c r="L49" s="52"/>
      <c r="M49" s="52"/>
      <c r="N49" s="52"/>
      <c r="O49" s="52">
        <f t="shared" ref="O49:W49" si="6">+O28/10000</f>
        <v>0.44740000000000002</v>
      </c>
      <c r="P49" s="52">
        <f t="shared" si="6"/>
        <v>0.51449999999999996</v>
      </c>
      <c r="Q49" s="52">
        <f t="shared" si="6"/>
        <v>0.5706</v>
      </c>
      <c r="R49" s="52">
        <f t="shared" si="6"/>
        <v>0.60929999999999995</v>
      </c>
      <c r="S49" s="52">
        <f t="shared" si="6"/>
        <v>1.0066999999999999</v>
      </c>
      <c r="T49" s="52">
        <f t="shared" si="6"/>
        <v>1.1132</v>
      </c>
      <c r="U49" s="52">
        <f t="shared" si="6"/>
        <v>1.2826</v>
      </c>
      <c r="V49" s="52">
        <f t="shared" si="6"/>
        <v>1.7381</v>
      </c>
      <c r="W49" s="52">
        <f t="shared" si="6"/>
        <v>2.4481999999999999</v>
      </c>
    </row>
    <row r="50" spans="1:31">
      <c r="C50" s="51" t="s">
        <v>220</v>
      </c>
      <c r="D50" s="52">
        <f t="shared" ref="D50:N50" si="7">+D29/10000</f>
        <v>0.10979999999999999</v>
      </c>
      <c r="E50" s="52">
        <f t="shared" si="7"/>
        <v>9.6000000000000002E-2</v>
      </c>
      <c r="F50" s="52">
        <f t="shared" si="7"/>
        <v>0.1065</v>
      </c>
      <c r="G50" s="52">
        <f t="shared" si="7"/>
        <v>0.1371</v>
      </c>
      <c r="H50" s="52">
        <f t="shared" si="7"/>
        <v>0.20499999999999999</v>
      </c>
      <c r="I50" s="52">
        <f t="shared" si="7"/>
        <v>0.31159999999999999</v>
      </c>
      <c r="J50" s="52">
        <f t="shared" si="7"/>
        <v>0.4264</v>
      </c>
      <c r="K50" s="52">
        <f t="shared" si="7"/>
        <v>0.52639999999999998</v>
      </c>
      <c r="L50" s="52">
        <f t="shared" si="7"/>
        <v>0.72060000000000002</v>
      </c>
      <c r="M50" s="52">
        <f t="shared" si="7"/>
        <v>0.79220000000000002</v>
      </c>
      <c r="N50" s="52">
        <f t="shared" si="7"/>
        <v>0.9335</v>
      </c>
      <c r="O50" s="52">
        <f t="shared" ref="O50:W50" si="8">+O29/10000</f>
        <v>0.93730000000000002</v>
      </c>
      <c r="P50" s="52">
        <f t="shared" si="8"/>
        <v>1.2889999999999999</v>
      </c>
      <c r="Q50" s="52">
        <f t="shared" si="8"/>
        <v>1.6051</v>
      </c>
      <c r="R50" s="52">
        <f t="shared" si="8"/>
        <v>1.8063</v>
      </c>
      <c r="S50" s="52">
        <f t="shared" si="8"/>
        <v>1.9908999999999999</v>
      </c>
      <c r="T50" s="52">
        <f t="shared" si="8"/>
        <v>2.4348000000000001</v>
      </c>
      <c r="U50" s="52">
        <f t="shared" si="8"/>
        <v>3.27</v>
      </c>
      <c r="V50" s="52">
        <f t="shared" si="8"/>
        <v>3.9748000000000001</v>
      </c>
      <c r="W50" s="52">
        <f t="shared" si="8"/>
        <v>4.6291000000000002</v>
      </c>
    </row>
    <row r="51" spans="1:31">
      <c r="C51" s="53" t="s">
        <v>233</v>
      </c>
      <c r="D51" s="52">
        <f t="shared" ref="D51:N51" si="9">+D30/10000</f>
        <v>0.79830000000000001</v>
      </c>
      <c r="E51" s="52">
        <f t="shared" si="9"/>
        <v>0.5363</v>
      </c>
      <c r="F51" s="52">
        <f t="shared" si="9"/>
        <v>0.57420000000000004</v>
      </c>
      <c r="G51" s="52">
        <f t="shared" si="9"/>
        <v>0.62070000000000003</v>
      </c>
      <c r="H51" s="52">
        <f t="shared" si="9"/>
        <v>0.82789999999999997</v>
      </c>
      <c r="I51" s="52">
        <f t="shared" si="9"/>
        <v>1.3931</v>
      </c>
      <c r="J51" s="52">
        <f t="shared" si="9"/>
        <v>1.9315</v>
      </c>
      <c r="K51" s="52">
        <f t="shared" si="9"/>
        <v>2.4005999999999998</v>
      </c>
      <c r="L51" s="52">
        <f t="shared" si="9"/>
        <v>3.2479</v>
      </c>
      <c r="M51" s="52">
        <f t="shared" si="9"/>
        <v>4.2904999999999998</v>
      </c>
      <c r="N51" s="52">
        <f t="shared" si="9"/>
        <v>6.5225</v>
      </c>
      <c r="O51" s="52">
        <f t="shared" ref="O51:W51" si="10">+O30/10000</f>
        <v>10.8249</v>
      </c>
      <c r="P51" s="52">
        <f t="shared" si="10"/>
        <v>15.6508</v>
      </c>
      <c r="Q51" s="52">
        <f t="shared" si="10"/>
        <v>17.091000000000001</v>
      </c>
      <c r="R51" s="52">
        <f t="shared" si="10"/>
        <v>18.279499999999999</v>
      </c>
      <c r="S51" s="52">
        <f t="shared" si="10"/>
        <v>23.371500000000001</v>
      </c>
      <c r="T51" s="52">
        <f t="shared" si="10"/>
        <v>21.5639</v>
      </c>
      <c r="U51" s="52">
        <f t="shared" si="10"/>
        <v>22.923400000000001</v>
      </c>
      <c r="V51" s="52">
        <f t="shared" si="10"/>
        <v>26.5595</v>
      </c>
      <c r="W51" s="52">
        <f t="shared" si="10"/>
        <v>26.017399999999999</v>
      </c>
    </row>
    <row r="52" spans="1:31">
      <c r="C52" s="22"/>
      <c r="D52" s="21"/>
      <c r="E52" s="21"/>
      <c r="F52" s="21"/>
      <c r="G52" s="21"/>
      <c r="H52" s="21"/>
      <c r="I52" s="21"/>
      <c r="J52" s="21"/>
      <c r="K52" s="21"/>
      <c r="L52" s="21"/>
      <c r="M52" s="21"/>
      <c r="N52" s="21"/>
      <c r="O52" s="21"/>
      <c r="P52" s="21"/>
      <c r="Q52" s="21"/>
      <c r="R52" s="21"/>
      <c r="S52" s="21"/>
      <c r="T52" s="21"/>
      <c r="U52" s="21"/>
    </row>
    <row r="53" spans="1:31">
      <c r="C53" s="30" t="s">
        <v>90</v>
      </c>
      <c r="D53" s="31"/>
      <c r="E53" s="31"/>
      <c r="F53" s="31"/>
      <c r="G53" s="31"/>
      <c r="H53" s="31"/>
      <c r="I53" s="31"/>
      <c r="J53" s="33"/>
      <c r="K53" s="33"/>
      <c r="L53" s="33"/>
      <c r="M53" s="31"/>
      <c r="N53" s="31"/>
      <c r="O53" s="31"/>
      <c r="P53" s="34">
        <v>12890</v>
      </c>
      <c r="Q53" s="34">
        <v>16051</v>
      </c>
      <c r="R53" s="34">
        <v>18063</v>
      </c>
      <c r="S53" s="32"/>
      <c r="T53" s="32"/>
      <c r="U53" s="32"/>
    </row>
    <row r="54" spans="1:31">
      <c r="C54" s="30" t="s">
        <v>89</v>
      </c>
      <c r="D54" s="31"/>
      <c r="E54" s="33"/>
      <c r="F54" s="33"/>
      <c r="G54" s="33"/>
      <c r="H54" s="33"/>
      <c r="I54" s="33"/>
      <c r="J54" s="31"/>
      <c r="K54" s="31"/>
      <c r="L54" s="31"/>
      <c r="M54" s="31"/>
      <c r="N54" s="31"/>
      <c r="O54" s="31"/>
      <c r="P54" s="34">
        <v>5145</v>
      </c>
      <c r="Q54" s="34">
        <v>5706</v>
      </c>
      <c r="R54" s="34">
        <v>6093</v>
      </c>
      <c r="S54" s="32"/>
      <c r="T54" s="32"/>
      <c r="U54" s="32"/>
    </row>
    <row r="55" spans="1:31">
      <c r="C55" s="30" t="s">
        <v>88</v>
      </c>
      <c r="D55" s="31"/>
      <c r="E55" s="32"/>
      <c r="F55" s="32"/>
      <c r="G55" s="32">
        <v>36</v>
      </c>
      <c r="H55" s="32">
        <v>278</v>
      </c>
      <c r="I55" s="32">
        <v>899</v>
      </c>
      <c r="J55" s="32">
        <v>1885</v>
      </c>
      <c r="K55" s="32">
        <v>2496</v>
      </c>
      <c r="L55" s="32">
        <v>3340</v>
      </c>
      <c r="M55" s="34">
        <v>4036</v>
      </c>
      <c r="N55" s="34">
        <v>4948</v>
      </c>
      <c r="O55" s="34">
        <v>6314</v>
      </c>
      <c r="P55" s="34"/>
      <c r="Q55" s="34"/>
      <c r="R55" s="34"/>
      <c r="S55" s="32"/>
      <c r="T55" s="32"/>
      <c r="U55" s="32"/>
    </row>
    <row r="56" spans="1:31">
      <c r="C56" s="30" t="s">
        <v>87</v>
      </c>
      <c r="D56" s="31"/>
      <c r="E56" s="32">
        <v>387</v>
      </c>
      <c r="F56" s="32">
        <v>674</v>
      </c>
      <c r="G56" s="35">
        <v>691</v>
      </c>
      <c r="H56" s="32">
        <v>951</v>
      </c>
      <c r="I56" s="32">
        <v>1126</v>
      </c>
      <c r="J56" s="32">
        <v>1100</v>
      </c>
      <c r="K56" s="32">
        <v>1260</v>
      </c>
      <c r="L56" s="32">
        <v>1659</v>
      </c>
      <c r="M56" s="34">
        <v>1475</v>
      </c>
      <c r="N56" s="34">
        <v>1814</v>
      </c>
      <c r="O56" s="34">
        <v>2330</v>
      </c>
      <c r="P56" s="34"/>
      <c r="Q56" s="34"/>
      <c r="R56" s="34"/>
      <c r="S56" s="32"/>
      <c r="T56" s="32"/>
      <c r="U56" s="32"/>
    </row>
    <row r="57" spans="1:31">
      <c r="C57" s="30" t="s">
        <v>232</v>
      </c>
      <c r="D57" s="31"/>
      <c r="E57" s="32">
        <f>+E60+E61</f>
        <v>573</v>
      </c>
      <c r="F57" s="32">
        <f>+F60+F61</f>
        <v>534</v>
      </c>
      <c r="G57" s="32">
        <v>644</v>
      </c>
      <c r="H57" s="32">
        <v>821</v>
      </c>
      <c r="I57" s="32">
        <v>1091</v>
      </c>
      <c r="J57" s="32">
        <v>1279</v>
      </c>
      <c r="K57" s="32">
        <v>1508</v>
      </c>
      <c r="L57" s="32">
        <v>2207</v>
      </c>
      <c r="M57" s="34">
        <v>2411</v>
      </c>
      <c r="N57" s="34">
        <v>2573</v>
      </c>
      <c r="O57" s="34">
        <v>2954</v>
      </c>
      <c r="P57" s="34"/>
      <c r="Q57" s="34"/>
      <c r="R57" s="34"/>
      <c r="S57" s="32"/>
      <c r="T57" s="32"/>
      <c r="U57" s="32"/>
    </row>
    <row r="58" spans="1:31">
      <c r="A58" s="55" t="s">
        <v>231</v>
      </c>
      <c r="C58" s="30" t="s">
        <v>85</v>
      </c>
      <c r="D58" s="31"/>
      <c r="E58" s="31"/>
      <c r="F58" s="31"/>
      <c r="G58" s="31"/>
      <c r="H58" s="31"/>
      <c r="I58" s="31"/>
      <c r="J58" s="31"/>
      <c r="K58" s="31"/>
      <c r="L58" s="31"/>
      <c r="M58" s="31"/>
      <c r="N58" s="31"/>
      <c r="O58" s="31"/>
      <c r="P58" s="31"/>
      <c r="Q58" s="31"/>
      <c r="R58" s="31"/>
      <c r="S58" s="32">
        <v>19909</v>
      </c>
      <c r="T58" s="32">
        <v>24348</v>
      </c>
      <c r="U58" s="32">
        <v>29980</v>
      </c>
    </row>
    <row r="59" spans="1:31">
      <c r="A59" s="55" t="s">
        <v>230</v>
      </c>
      <c r="C59" s="30" t="s">
        <v>229</v>
      </c>
      <c r="D59" s="31"/>
      <c r="E59" s="33"/>
      <c r="F59" s="33"/>
      <c r="G59" s="33"/>
      <c r="H59" s="33"/>
      <c r="I59" s="33"/>
      <c r="J59" s="33"/>
      <c r="K59" s="33"/>
      <c r="L59" s="33"/>
      <c r="M59" s="31"/>
      <c r="N59" s="31"/>
      <c r="O59" s="31"/>
      <c r="P59" s="31"/>
      <c r="Q59" s="31"/>
      <c r="R59" s="31"/>
      <c r="S59" s="32">
        <v>10067</v>
      </c>
      <c r="T59" s="32">
        <v>11132</v>
      </c>
      <c r="U59" s="32">
        <v>12863</v>
      </c>
    </row>
    <row r="60" spans="1:31">
      <c r="C60" s="30" t="s">
        <v>83</v>
      </c>
      <c r="D60" s="31"/>
      <c r="E60" s="32">
        <v>230</v>
      </c>
      <c r="F60" s="32">
        <v>307</v>
      </c>
      <c r="G60" s="32">
        <v>362</v>
      </c>
      <c r="H60" s="33"/>
      <c r="I60" s="33"/>
      <c r="J60" s="33"/>
      <c r="K60" s="33"/>
      <c r="L60" s="33"/>
      <c r="M60" s="31"/>
      <c r="N60" s="31"/>
      <c r="O60" s="31"/>
      <c r="P60" s="31"/>
      <c r="Q60" s="31"/>
      <c r="R60" s="31"/>
      <c r="S60" s="32"/>
      <c r="T60" s="32"/>
      <c r="U60" s="32"/>
    </row>
    <row r="61" spans="1:31">
      <c r="C61" s="30" t="s">
        <v>65</v>
      </c>
      <c r="D61" s="31"/>
      <c r="E61" s="32">
        <v>343</v>
      </c>
      <c r="F61" s="32">
        <v>227</v>
      </c>
      <c r="G61" s="32">
        <v>296</v>
      </c>
      <c r="H61" s="33"/>
      <c r="I61" s="33"/>
      <c r="J61" s="33"/>
      <c r="K61" s="33"/>
      <c r="L61" s="33"/>
      <c r="M61" s="31"/>
      <c r="N61" s="31"/>
      <c r="O61" s="31"/>
      <c r="P61" s="31"/>
      <c r="Q61" s="31"/>
      <c r="R61" s="31"/>
      <c r="S61" s="32"/>
      <c r="T61" s="32"/>
      <c r="U61" s="32"/>
    </row>
    <row r="62" spans="1:31">
      <c r="C62" s="22" t="s">
        <v>64</v>
      </c>
      <c r="D62" s="46">
        <v>7983</v>
      </c>
      <c r="E62" s="46">
        <v>5363</v>
      </c>
      <c r="F62" s="46">
        <v>5742</v>
      </c>
      <c r="G62" s="46">
        <v>6207</v>
      </c>
      <c r="H62" s="46">
        <v>8279</v>
      </c>
      <c r="I62" s="46">
        <v>13931</v>
      </c>
      <c r="J62" s="46">
        <v>19315</v>
      </c>
      <c r="K62" s="46">
        <v>24006</v>
      </c>
      <c r="L62" s="46">
        <v>32479</v>
      </c>
      <c r="M62" s="46">
        <v>42905</v>
      </c>
      <c r="N62" s="46">
        <v>65225</v>
      </c>
      <c r="O62" s="46">
        <v>108249</v>
      </c>
      <c r="P62" s="46">
        <v>156508</v>
      </c>
      <c r="Q62" s="46">
        <v>170910</v>
      </c>
      <c r="R62" s="46">
        <v>182795</v>
      </c>
      <c r="S62" s="46">
        <v>233715</v>
      </c>
      <c r="T62" s="46">
        <v>215639</v>
      </c>
      <c r="U62" s="46">
        <v>229234</v>
      </c>
      <c r="V62" s="54"/>
      <c r="W62" s="54"/>
      <c r="X62" s="54"/>
      <c r="Y62" s="54"/>
      <c r="Z62" s="54"/>
      <c r="AA62" s="54"/>
      <c r="AB62" s="54"/>
      <c r="AC62" s="54"/>
      <c r="AD62" s="54"/>
      <c r="AE62" s="54"/>
    </row>
    <row r="64" spans="1:31">
      <c r="C64" s="18" t="s">
        <v>228</v>
      </c>
    </row>
    <row r="65" spans="3:23">
      <c r="C65" s="18" t="s">
        <v>227</v>
      </c>
    </row>
    <row r="66" spans="3:23">
      <c r="C66" s="18" t="s">
        <v>226</v>
      </c>
    </row>
    <row r="73" spans="3:23">
      <c r="C73" s="22"/>
      <c r="D73" s="27">
        <v>2000</v>
      </c>
      <c r="E73" s="27">
        <v>2001</v>
      </c>
      <c r="F73" s="27">
        <v>2002</v>
      </c>
      <c r="G73" s="27">
        <v>2003</v>
      </c>
      <c r="H73" s="27">
        <v>2004</v>
      </c>
      <c r="I73" s="27">
        <v>2005</v>
      </c>
      <c r="J73" s="27">
        <v>2006</v>
      </c>
      <c r="K73" s="27">
        <v>2007</v>
      </c>
      <c r="L73" s="27">
        <v>2008</v>
      </c>
      <c r="M73" s="27">
        <v>2009</v>
      </c>
      <c r="N73" s="27">
        <v>2010</v>
      </c>
      <c r="O73" s="27">
        <v>2011</v>
      </c>
      <c r="P73" s="28">
        <v>2012</v>
      </c>
      <c r="Q73" s="28">
        <v>2013</v>
      </c>
      <c r="R73" s="28">
        <v>2014</v>
      </c>
      <c r="S73" s="28">
        <v>2015</v>
      </c>
      <c r="T73" s="28">
        <v>2016</v>
      </c>
      <c r="U73" s="28">
        <v>2017</v>
      </c>
      <c r="V73" s="28">
        <v>2018</v>
      </c>
      <c r="W73" s="28">
        <v>2019</v>
      </c>
    </row>
    <row r="74" spans="3:23">
      <c r="C74" s="22" t="s">
        <v>225</v>
      </c>
      <c r="D74" s="20"/>
      <c r="E74" s="20"/>
      <c r="F74" s="20"/>
      <c r="G74" s="20"/>
      <c r="H74" s="20"/>
      <c r="I74" s="20"/>
      <c r="J74" s="36"/>
      <c r="K74" s="36">
        <f t="shared" ref="K74:W74" si="11">+K45/K$51</f>
        <v>5.1237190702324419E-3</v>
      </c>
      <c r="L74" s="36">
        <f t="shared" si="11"/>
        <v>5.6775147018073222E-2</v>
      </c>
      <c r="M74" s="36">
        <f t="shared" si="11"/>
        <v>0.30376413005477215</v>
      </c>
      <c r="N74" s="36">
        <f t="shared" si="11"/>
        <v>0.38603296282100424</v>
      </c>
      <c r="O74" s="36">
        <f t="shared" si="11"/>
        <v>0.43471071326294008</v>
      </c>
      <c r="P74" s="36">
        <f t="shared" si="11"/>
        <v>0.5027985789863777</v>
      </c>
      <c r="Q74" s="36">
        <f t="shared" si="11"/>
        <v>0.53407641448715693</v>
      </c>
      <c r="R74" s="36">
        <f t="shared" si="11"/>
        <v>0.55795289805519843</v>
      </c>
      <c r="S74" s="36">
        <f t="shared" si="11"/>
        <v>0.66337633442440569</v>
      </c>
      <c r="T74" s="36">
        <f t="shared" si="11"/>
        <v>0.63392985498912535</v>
      </c>
      <c r="U74" s="36">
        <f t="shared" si="11"/>
        <v>0.60783740631843441</v>
      </c>
      <c r="V74" s="36">
        <f t="shared" si="11"/>
        <v>0.62082494022854351</v>
      </c>
      <c r="W74" s="36">
        <f t="shared" si="11"/>
        <v>0.54725299222827806</v>
      </c>
    </row>
    <row r="75" spans="3:23">
      <c r="C75" s="22" t="s">
        <v>224</v>
      </c>
      <c r="D75" s="20"/>
      <c r="E75" s="20"/>
      <c r="F75" s="20"/>
      <c r="G75" s="20"/>
      <c r="H75" s="20"/>
      <c r="I75" s="20"/>
      <c r="J75" s="20"/>
      <c r="K75" s="20"/>
      <c r="L75" s="20"/>
      <c r="M75" s="20"/>
      <c r="N75" s="36">
        <f t="shared" ref="N75:W75" si="12">+N46/N$51</f>
        <v>7.601379839018782E-2</v>
      </c>
      <c r="O75" s="36">
        <f t="shared" si="12"/>
        <v>0.18806640246099274</v>
      </c>
      <c r="P75" s="36">
        <f t="shared" si="12"/>
        <v>0.19772152222250619</v>
      </c>
      <c r="Q75" s="36">
        <f t="shared" si="12"/>
        <v>0.1871160259785852</v>
      </c>
      <c r="R75" s="36">
        <f t="shared" si="12"/>
        <v>0.16566645695998253</v>
      </c>
      <c r="S75" s="36">
        <f t="shared" si="12"/>
        <v>9.9381725605973095E-2</v>
      </c>
      <c r="T75" s="36">
        <f t="shared" si="12"/>
        <v>9.5659875996457047E-2</v>
      </c>
      <c r="U75" s="36">
        <f t="shared" si="12"/>
        <v>8.2020991650453248E-2</v>
      </c>
      <c r="V75" s="36">
        <f t="shared" si="12"/>
        <v>6.9203109998305701E-2</v>
      </c>
      <c r="W75" s="36">
        <f t="shared" si="12"/>
        <v>8.1791416513564003E-2</v>
      </c>
    </row>
    <row r="76" spans="3:23">
      <c r="C76" s="22" t="s">
        <v>223</v>
      </c>
      <c r="D76" s="36">
        <f t="shared" ref="D76:M76" si="13">+D47/D$51</f>
        <v>0.8624577226606539</v>
      </c>
      <c r="E76" s="36">
        <f t="shared" si="13"/>
        <v>0.82099571135558458</v>
      </c>
      <c r="F76" s="36">
        <f t="shared" si="13"/>
        <v>0.78962034134447923</v>
      </c>
      <c r="G76" s="36">
        <f t="shared" si="13"/>
        <v>0.72353794103431601</v>
      </c>
      <c r="H76" s="36">
        <f t="shared" si="13"/>
        <v>0.59463703345814711</v>
      </c>
      <c r="I76" s="36">
        <f t="shared" si="13"/>
        <v>0.4504342832531763</v>
      </c>
      <c r="J76" s="36">
        <f t="shared" si="13"/>
        <v>0.3818275951333161</v>
      </c>
      <c r="K76" s="36">
        <f t="shared" si="13"/>
        <v>0.42964258935266192</v>
      </c>
      <c r="L76" s="36">
        <f t="shared" si="13"/>
        <v>0.43954555251085314</v>
      </c>
      <c r="M76" s="36">
        <f t="shared" si="13"/>
        <v>0.32301596550518585</v>
      </c>
      <c r="N76" s="36">
        <f t="shared" ref="N76:W76" si="14">+N47/N$51</f>
        <v>0.26798006899195093</v>
      </c>
      <c r="O76" s="36">
        <f t="shared" si="14"/>
        <v>0.20123049635562457</v>
      </c>
      <c r="P76" s="36">
        <f t="shared" si="14"/>
        <v>0.14836941242620183</v>
      </c>
      <c r="Q76" s="36">
        <f t="shared" si="14"/>
        <v>0.12569773565034226</v>
      </c>
      <c r="R76" s="36">
        <f t="shared" si="14"/>
        <v>0.1317267977789327</v>
      </c>
      <c r="S76" s="36">
        <f t="shared" si="14"/>
        <v>0.10898316325439103</v>
      </c>
      <c r="T76" s="36">
        <f t="shared" si="14"/>
        <v>0.10587602428132203</v>
      </c>
      <c r="U76" s="36">
        <f t="shared" si="14"/>
        <v>0.11154104539466222</v>
      </c>
      <c r="V76" s="36">
        <f t="shared" si="14"/>
        <v>9.487377397917883E-2</v>
      </c>
      <c r="W76" s="36">
        <f t="shared" si="14"/>
        <v>9.8933790463305332E-2</v>
      </c>
    </row>
    <row r="77" spans="3:23">
      <c r="C77" s="22" t="s">
        <v>222</v>
      </c>
      <c r="D77" s="20"/>
      <c r="E77" s="19">
        <v>0</v>
      </c>
      <c r="F77" s="36">
        <f t="shared" ref="F77:R77" si="15">+F48/F$51</f>
        <v>2.4904214559386972E-2</v>
      </c>
      <c r="G77" s="36">
        <f t="shared" si="15"/>
        <v>5.5582406959884006E-2</v>
      </c>
      <c r="H77" s="36">
        <f t="shared" si="15"/>
        <v>0.15774852035269959</v>
      </c>
      <c r="I77" s="36">
        <f t="shared" si="15"/>
        <v>0.32589189577201927</v>
      </c>
      <c r="J77" s="36">
        <f t="shared" si="15"/>
        <v>0.39741133833807918</v>
      </c>
      <c r="K77" s="36">
        <f t="shared" si="15"/>
        <v>0.34595517787219865</v>
      </c>
      <c r="L77" s="36">
        <f t="shared" si="15"/>
        <v>0.2818128636965424</v>
      </c>
      <c r="M77" s="36">
        <f t="shared" si="15"/>
        <v>0.18857941964805969</v>
      </c>
      <c r="N77" s="36">
        <f t="shared" si="15"/>
        <v>0.12685320045994633</v>
      </c>
      <c r="O77" s="36">
        <f t="shared" si="15"/>
        <v>6.8850520559081377E-2</v>
      </c>
      <c r="P77" s="36">
        <f t="shared" si="15"/>
        <v>3.5876760293403531E-2</v>
      </c>
      <c r="Q77" s="36">
        <f t="shared" si="15"/>
        <v>2.5808905271780466E-2</v>
      </c>
      <c r="R77" s="36">
        <f t="shared" si="15"/>
        <v>1.250581252222435E-2</v>
      </c>
      <c r="S77" s="20"/>
      <c r="T77" s="20"/>
      <c r="U77" s="20"/>
      <c r="V77" s="20"/>
      <c r="W77" s="20"/>
    </row>
    <row r="78" spans="3:23">
      <c r="C78" s="53" t="s">
        <v>221</v>
      </c>
      <c r="D78" s="20"/>
      <c r="E78" s="19"/>
      <c r="F78" s="52"/>
      <c r="G78" s="52"/>
      <c r="H78" s="52"/>
      <c r="I78" s="52"/>
      <c r="J78" s="52"/>
      <c r="K78" s="52"/>
      <c r="L78" s="52"/>
      <c r="M78" s="52"/>
      <c r="N78" s="52"/>
      <c r="O78" s="36">
        <f t="shared" ref="O78:W78" si="16">+O49/O$51</f>
        <v>4.1330635848830018E-2</v>
      </c>
      <c r="P78" s="36">
        <f t="shared" si="16"/>
        <v>3.2873718915327012E-2</v>
      </c>
      <c r="Q78" s="36">
        <f t="shared" si="16"/>
        <v>3.3385992627698785E-2</v>
      </c>
      <c r="R78" s="36">
        <f t="shared" si="16"/>
        <v>3.3332421565141275E-2</v>
      </c>
      <c r="S78" s="36">
        <f t="shared" si="16"/>
        <v>4.3073829236463211E-2</v>
      </c>
      <c r="T78" s="36">
        <f t="shared" si="16"/>
        <v>5.1623314892018601E-2</v>
      </c>
      <c r="U78" s="36">
        <f t="shared" si="16"/>
        <v>5.5951560414249188E-2</v>
      </c>
      <c r="V78" s="36">
        <f t="shared" si="16"/>
        <v>6.5441744008735106E-2</v>
      </c>
      <c r="W78" s="36">
        <f t="shared" si="16"/>
        <v>9.4098564806629412E-2</v>
      </c>
    </row>
    <row r="79" spans="3:23">
      <c r="C79" s="51" t="s">
        <v>220</v>
      </c>
      <c r="D79" s="36">
        <f t="shared" ref="D79:N79" si="17">+D50/D$51</f>
        <v>0.1375422773393461</v>
      </c>
      <c r="E79" s="36">
        <f t="shared" si="17"/>
        <v>0.17900428864441545</v>
      </c>
      <c r="F79" s="36">
        <f t="shared" si="17"/>
        <v>0.18547544409613373</v>
      </c>
      <c r="G79" s="36">
        <f t="shared" si="17"/>
        <v>0.2208796520057999</v>
      </c>
      <c r="H79" s="36">
        <f t="shared" si="17"/>
        <v>0.24761444618915326</v>
      </c>
      <c r="I79" s="36">
        <f t="shared" si="17"/>
        <v>0.22367382097480437</v>
      </c>
      <c r="J79" s="36">
        <f t="shared" si="17"/>
        <v>0.22076106652860472</v>
      </c>
      <c r="K79" s="36">
        <f t="shared" si="17"/>
        <v>0.21927851370490711</v>
      </c>
      <c r="L79" s="36">
        <f t="shared" si="17"/>
        <v>0.22186643677453124</v>
      </c>
      <c r="M79" s="36">
        <f t="shared" si="17"/>
        <v>0.18464048479198231</v>
      </c>
      <c r="N79" s="36">
        <f t="shared" si="17"/>
        <v>0.14311996933691071</v>
      </c>
      <c r="O79" s="36">
        <f t="shared" ref="O79:W79" si="18">+O50/O$51</f>
        <v>8.6587404964480044E-2</v>
      </c>
      <c r="P79" s="36">
        <f t="shared" si="18"/>
        <v>8.2360007156183704E-2</v>
      </c>
      <c r="Q79" s="36">
        <f t="shared" si="18"/>
        <v>9.3914925984436251E-2</v>
      </c>
      <c r="R79" s="36">
        <f t="shared" si="18"/>
        <v>9.8815613118520759E-2</v>
      </c>
      <c r="S79" s="36">
        <f t="shared" si="18"/>
        <v>8.518494747876687E-2</v>
      </c>
      <c r="T79" s="36">
        <f t="shared" si="18"/>
        <v>0.11291092984107699</v>
      </c>
      <c r="U79" s="36">
        <f t="shared" si="18"/>
        <v>0.1426489962222009</v>
      </c>
      <c r="V79" s="36">
        <f t="shared" si="18"/>
        <v>0.14965643178523694</v>
      </c>
      <c r="W79" s="36">
        <f t="shared" si="18"/>
        <v>0.17792323598822329</v>
      </c>
    </row>
    <row r="80" spans="3:23">
      <c r="S80" s="25"/>
      <c r="T80" s="25"/>
      <c r="U80" s="25"/>
    </row>
    <row r="81" spans="19:21">
      <c r="S81" s="25"/>
      <c r="T81" s="25"/>
      <c r="U81" s="25"/>
    </row>
    <row r="82" spans="19:21">
      <c r="S82" s="25"/>
      <c r="T82" s="25"/>
      <c r="U82" s="25"/>
    </row>
    <row r="83" spans="19:21">
      <c r="S83" s="25"/>
      <c r="T83" s="25"/>
      <c r="U83" s="25"/>
    </row>
    <row r="84" spans="19:21">
      <c r="S84" s="25"/>
      <c r="T84" s="25"/>
      <c r="U84" s="25"/>
    </row>
  </sheetData>
  <customSheetViews>
    <customSheetView guid="{BD98B63B-DCB5-4DA0-98FC-840192A00168}" scale="106">
      <selection activeCell="M30" sqref="M30"/>
      <pageMargins left="0.7" right="0.7" top="0.75" bottom="0.75" header="0.3" footer="0.3"/>
      <pageSetup paperSize="9" orientation="portrait" r:id="rId1"/>
    </customSheetView>
  </customSheetViews>
  <phoneticPr fontId="2"/>
  <pageMargins left="0.7" right="0.7" top="0.75" bottom="0.75" header="0.3" footer="0.3"/>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821FC-889E-4C4A-9836-AD9CFD0BEB08}">
  <dimension ref="B3:M41"/>
  <sheetViews>
    <sheetView topLeftCell="A31" workbookViewId="0">
      <selection sqref="A1:I66"/>
    </sheetView>
  </sheetViews>
  <sheetFormatPr defaultColWidth="9.109375" defaultRowHeight="18"/>
  <cols>
    <col min="1" max="2" width="9.109375" style="18"/>
    <col min="3" max="4" width="9.21875" style="18" bestFit="1" customWidth="1"/>
    <col min="5" max="5" width="9.6640625" style="18" bestFit="1" customWidth="1"/>
    <col min="6" max="8" width="9.109375" style="18" bestFit="1" customWidth="1"/>
    <col min="9" max="11" width="9.6640625" style="18" bestFit="1" customWidth="1"/>
    <col min="12" max="16384" width="9.109375" style="18"/>
  </cols>
  <sheetData>
    <row r="3" spans="2:11">
      <c r="B3" s="22"/>
      <c r="C3" s="23"/>
      <c r="D3" s="23"/>
      <c r="E3" s="23"/>
    </row>
    <row r="4" spans="2:11">
      <c r="B4" s="22"/>
      <c r="C4" s="45">
        <v>2009</v>
      </c>
      <c r="D4" s="45">
        <v>2010</v>
      </c>
      <c r="E4" s="45">
        <v>2011</v>
      </c>
      <c r="F4" s="48">
        <v>2012</v>
      </c>
      <c r="G4" s="48">
        <v>2013</v>
      </c>
      <c r="H4" s="48">
        <v>2014</v>
      </c>
      <c r="I4" s="48">
        <v>2015</v>
      </c>
      <c r="J4" s="48">
        <v>2016</v>
      </c>
      <c r="K4" s="48">
        <v>2017</v>
      </c>
    </row>
    <row r="5" spans="2:11">
      <c r="B5" s="22" t="s">
        <v>95</v>
      </c>
      <c r="C5" s="47">
        <v>13033</v>
      </c>
      <c r="D5" s="47">
        <v>25179</v>
      </c>
      <c r="E5" s="47">
        <v>47057</v>
      </c>
      <c r="F5" s="47">
        <v>78692</v>
      </c>
      <c r="G5" s="47">
        <v>91279</v>
      </c>
      <c r="H5" s="47">
        <v>101991</v>
      </c>
      <c r="I5" s="46">
        <v>155041</v>
      </c>
      <c r="J5" s="46">
        <v>136700</v>
      </c>
      <c r="K5" s="46">
        <v>141319</v>
      </c>
    </row>
    <row r="6" spans="2:11">
      <c r="B6" s="22" t="s">
        <v>94</v>
      </c>
      <c r="C6" s="47">
        <v>0</v>
      </c>
      <c r="D6" s="47">
        <v>4958</v>
      </c>
      <c r="E6" s="47">
        <v>20358</v>
      </c>
      <c r="F6" s="47">
        <v>30945</v>
      </c>
      <c r="G6" s="47">
        <v>31980</v>
      </c>
      <c r="H6" s="47">
        <v>30283</v>
      </c>
      <c r="I6" s="46">
        <v>23227</v>
      </c>
      <c r="J6" s="46">
        <v>20628</v>
      </c>
      <c r="K6" s="46">
        <v>19222</v>
      </c>
    </row>
    <row r="7" spans="2:11">
      <c r="B7" s="22" t="s">
        <v>93</v>
      </c>
      <c r="C7" s="47">
        <v>13859</v>
      </c>
      <c r="D7" s="47">
        <v>17479</v>
      </c>
      <c r="E7" s="47">
        <v>21783</v>
      </c>
      <c r="F7" s="47">
        <v>23221</v>
      </c>
      <c r="G7" s="47">
        <v>21483</v>
      </c>
      <c r="H7" s="47">
        <v>24079</v>
      </c>
      <c r="I7" s="46">
        <v>25471</v>
      </c>
      <c r="J7" s="46">
        <v>22831</v>
      </c>
      <c r="K7" s="46">
        <v>25850</v>
      </c>
    </row>
    <row r="8" spans="2:11">
      <c r="B8" s="45" t="s">
        <v>71</v>
      </c>
      <c r="C8" s="47">
        <v>8091</v>
      </c>
      <c r="D8" s="47">
        <v>8274</v>
      </c>
      <c r="E8" s="47">
        <v>7453</v>
      </c>
      <c r="F8" s="47">
        <v>5615</v>
      </c>
      <c r="G8" s="47">
        <v>4411</v>
      </c>
      <c r="H8" s="47">
        <v>2286</v>
      </c>
      <c r="I8" s="46"/>
      <c r="J8" s="46"/>
      <c r="K8" s="46"/>
    </row>
    <row r="9" spans="2:11">
      <c r="B9" s="51" t="s">
        <v>219</v>
      </c>
      <c r="C9" s="47">
        <v>42905</v>
      </c>
      <c r="D9" s="47">
        <v>65225</v>
      </c>
      <c r="E9" s="47">
        <v>108249</v>
      </c>
      <c r="F9" s="47">
        <v>156508</v>
      </c>
      <c r="G9" s="47">
        <v>170910</v>
      </c>
      <c r="H9" s="47">
        <v>182795</v>
      </c>
      <c r="I9" s="47">
        <v>233715</v>
      </c>
      <c r="J9" s="47">
        <v>215639</v>
      </c>
      <c r="K9" s="47">
        <v>229234</v>
      </c>
    </row>
    <row r="10" spans="2:11">
      <c r="B10" s="45"/>
      <c r="C10" s="45"/>
      <c r="D10" s="45"/>
      <c r="E10" s="45"/>
      <c r="F10" s="45"/>
      <c r="G10" s="45"/>
      <c r="H10" s="45"/>
      <c r="I10" s="45"/>
      <c r="J10" s="45"/>
      <c r="K10" s="45"/>
    </row>
    <row r="11" spans="2:11">
      <c r="B11" s="45"/>
      <c r="C11" s="45">
        <v>2009</v>
      </c>
      <c r="D11" s="45">
        <v>2010</v>
      </c>
      <c r="E11" s="45">
        <v>2011</v>
      </c>
      <c r="F11" s="48">
        <v>2012</v>
      </c>
      <c r="G11" s="48">
        <v>2013</v>
      </c>
      <c r="H11" s="48">
        <v>2014</v>
      </c>
      <c r="I11" s="48">
        <v>2015</v>
      </c>
      <c r="J11" s="48">
        <v>2016</v>
      </c>
      <c r="K11" s="48">
        <v>2017</v>
      </c>
    </row>
    <row r="12" spans="2:11">
      <c r="B12" s="22" t="s">
        <v>95</v>
      </c>
      <c r="C12" s="50">
        <f t="shared" ref="C12:K12" si="0">+C5/C$9</f>
        <v>0.30376413005477215</v>
      </c>
      <c r="D12" s="50">
        <f t="shared" si="0"/>
        <v>0.38603296282100419</v>
      </c>
      <c r="E12" s="50">
        <f t="shared" si="0"/>
        <v>0.43471071326294008</v>
      </c>
      <c r="F12" s="50">
        <f t="shared" si="0"/>
        <v>0.5027985789863777</v>
      </c>
      <c r="G12" s="50">
        <f t="shared" si="0"/>
        <v>0.53407641448715704</v>
      </c>
      <c r="H12" s="50">
        <f t="shared" si="0"/>
        <v>0.55795289805519843</v>
      </c>
      <c r="I12" s="50">
        <f t="shared" si="0"/>
        <v>0.6633763344244058</v>
      </c>
      <c r="J12" s="50">
        <f t="shared" si="0"/>
        <v>0.63392985498912535</v>
      </c>
      <c r="K12" s="50">
        <f t="shared" si="0"/>
        <v>0.61648359318425716</v>
      </c>
    </row>
    <row r="13" spans="2:11">
      <c r="B13" s="22" t="s">
        <v>94</v>
      </c>
      <c r="C13" s="50">
        <f t="shared" ref="C13:K13" si="1">+C6/C$9</f>
        <v>0</v>
      </c>
      <c r="D13" s="50">
        <f t="shared" si="1"/>
        <v>7.6013798390187806E-2</v>
      </c>
      <c r="E13" s="50">
        <f t="shared" si="1"/>
        <v>0.18806640246099271</v>
      </c>
      <c r="F13" s="50">
        <f t="shared" si="1"/>
        <v>0.19772152222250619</v>
      </c>
      <c r="G13" s="50">
        <f t="shared" si="1"/>
        <v>0.18711602597858523</v>
      </c>
      <c r="H13" s="50">
        <f t="shared" si="1"/>
        <v>0.1656664569599825</v>
      </c>
      <c r="I13" s="50">
        <f t="shared" si="1"/>
        <v>9.9381725605973081E-2</v>
      </c>
      <c r="J13" s="50">
        <f t="shared" si="1"/>
        <v>9.5659875996457047E-2</v>
      </c>
      <c r="K13" s="50">
        <f t="shared" si="1"/>
        <v>8.3853180592756746E-2</v>
      </c>
    </row>
    <row r="14" spans="2:11">
      <c r="B14" s="22" t="s">
        <v>93</v>
      </c>
      <c r="C14" s="50">
        <f t="shared" ref="C14:K14" si="2">+C7/C$9</f>
        <v>0.32301596550518585</v>
      </c>
      <c r="D14" s="50">
        <f t="shared" si="2"/>
        <v>0.26798006899195093</v>
      </c>
      <c r="E14" s="50">
        <f t="shared" si="2"/>
        <v>0.20123049635562454</v>
      </c>
      <c r="F14" s="50">
        <f t="shared" si="2"/>
        <v>0.14836941242620186</v>
      </c>
      <c r="G14" s="50">
        <f t="shared" si="2"/>
        <v>0.12569773565034228</v>
      </c>
      <c r="H14" s="50">
        <f t="shared" si="2"/>
        <v>0.13172679777893267</v>
      </c>
      <c r="I14" s="50">
        <f t="shared" si="2"/>
        <v>0.10898316325439103</v>
      </c>
      <c r="J14" s="50">
        <f t="shared" si="2"/>
        <v>0.10587602428132202</v>
      </c>
      <c r="K14" s="50">
        <f t="shared" si="2"/>
        <v>0.11276686704415576</v>
      </c>
    </row>
    <row r="15" spans="2:11">
      <c r="B15" s="45" t="s">
        <v>71</v>
      </c>
      <c r="C15" s="50">
        <f t="shared" ref="C15:H15" si="3">+C8/C$9</f>
        <v>0.18857941964805966</v>
      </c>
      <c r="D15" s="50">
        <f t="shared" si="3"/>
        <v>0.12685320045994633</v>
      </c>
      <c r="E15" s="50">
        <f t="shared" si="3"/>
        <v>6.8850520559081377E-2</v>
      </c>
      <c r="F15" s="50">
        <f t="shared" si="3"/>
        <v>3.5876760293403531E-2</v>
      </c>
      <c r="G15" s="50">
        <f t="shared" si="3"/>
        <v>2.580890527178047E-2</v>
      </c>
      <c r="H15" s="50">
        <f t="shared" si="3"/>
        <v>1.250581252222435E-2</v>
      </c>
      <c r="I15" s="50"/>
      <c r="J15" s="50"/>
      <c r="K15" s="50"/>
    </row>
    <row r="16" spans="2:11">
      <c r="B16" s="45"/>
      <c r="C16" s="45"/>
      <c r="D16" s="45"/>
      <c r="E16" s="45"/>
      <c r="F16" s="45"/>
      <c r="G16" s="45"/>
      <c r="H16" s="45"/>
      <c r="I16" s="45"/>
      <c r="J16" s="45"/>
      <c r="K16" s="45"/>
    </row>
    <row r="17" spans="2:13">
      <c r="B17" s="48"/>
      <c r="C17" s="48"/>
      <c r="D17" s="48"/>
      <c r="E17" s="48"/>
      <c r="F17" s="45"/>
      <c r="G17" s="45"/>
      <c r="H17" s="45"/>
      <c r="I17" s="45"/>
      <c r="J17" s="45"/>
      <c r="K17" s="45"/>
    </row>
    <row r="18" spans="2:13">
      <c r="B18" s="49" t="s">
        <v>63</v>
      </c>
      <c r="C18" s="48"/>
      <c r="D18" s="48"/>
      <c r="E18" s="48"/>
      <c r="F18" s="45"/>
      <c r="G18" s="45"/>
      <c r="H18" s="45"/>
      <c r="I18" s="45"/>
      <c r="J18" s="45"/>
      <c r="K18" s="45"/>
    </row>
    <row r="19" spans="2:13">
      <c r="B19" s="22"/>
      <c r="C19" s="48"/>
      <c r="D19" s="48"/>
      <c r="E19" s="48"/>
      <c r="F19" s="45"/>
      <c r="G19" s="45"/>
      <c r="H19" s="45"/>
      <c r="I19" s="45"/>
      <c r="J19" s="45"/>
      <c r="K19" s="45"/>
    </row>
    <row r="20" spans="2:13">
      <c r="B20" s="22"/>
      <c r="C20" s="45">
        <v>2009</v>
      </c>
      <c r="D20" s="45">
        <v>2010</v>
      </c>
      <c r="E20" s="45">
        <v>2011</v>
      </c>
      <c r="F20" s="48">
        <v>2012</v>
      </c>
      <c r="G20" s="48">
        <v>2013</v>
      </c>
      <c r="H20" s="48">
        <v>2014</v>
      </c>
      <c r="I20" s="48">
        <v>2015</v>
      </c>
      <c r="J20" s="48">
        <v>2016</v>
      </c>
      <c r="K20" s="48">
        <v>2017</v>
      </c>
    </row>
    <row r="21" spans="2:13">
      <c r="B21" s="22" t="s">
        <v>78</v>
      </c>
      <c r="C21" s="47">
        <v>2073.1</v>
      </c>
      <c r="D21" s="47">
        <v>3998.9</v>
      </c>
      <c r="E21" s="47">
        <v>7229.3</v>
      </c>
      <c r="F21" s="47">
        <v>12504.6</v>
      </c>
      <c r="G21" s="47">
        <v>15025.7</v>
      </c>
      <c r="H21" s="47">
        <v>16921.900000000001</v>
      </c>
      <c r="I21" s="47">
        <v>23121.8</v>
      </c>
      <c r="J21" s="47">
        <v>21188.400000000001</v>
      </c>
      <c r="K21" s="47">
        <v>21675.599999999999</v>
      </c>
      <c r="L21" s="47"/>
      <c r="M21" s="47"/>
    </row>
    <row r="22" spans="2:13">
      <c r="B22" s="22" t="s">
        <v>76</v>
      </c>
      <c r="C22" s="47"/>
      <c r="D22" s="47">
        <v>745.8</v>
      </c>
      <c r="E22" s="47">
        <v>3239.4</v>
      </c>
      <c r="F22" s="47">
        <v>5831</v>
      </c>
      <c r="G22" s="47">
        <v>7103.3</v>
      </c>
      <c r="H22" s="47">
        <v>6797.7</v>
      </c>
      <c r="I22" s="47">
        <v>5485.6</v>
      </c>
      <c r="J22" s="47">
        <v>4559</v>
      </c>
      <c r="K22" s="47">
        <v>4375.3</v>
      </c>
      <c r="L22" s="47"/>
      <c r="M22" s="47"/>
    </row>
    <row r="23" spans="2:13">
      <c r="B23" s="22" t="s">
        <v>74</v>
      </c>
      <c r="C23" s="47">
        <v>1039.5999999999999</v>
      </c>
      <c r="D23" s="47">
        <v>1366.2</v>
      </c>
      <c r="E23" s="47">
        <v>1673.5</v>
      </c>
      <c r="F23" s="47">
        <v>1815.8</v>
      </c>
      <c r="G23" s="47">
        <v>1634.1</v>
      </c>
      <c r="H23" s="47">
        <v>1890.6</v>
      </c>
      <c r="I23" s="47">
        <v>2058.6999999999998</v>
      </c>
      <c r="J23" s="47">
        <v>1848.4</v>
      </c>
      <c r="K23" s="47">
        <v>1925.1</v>
      </c>
      <c r="L23" s="47"/>
      <c r="M23" s="47"/>
    </row>
    <row r="24" spans="2:13">
      <c r="B24" s="45" t="s">
        <v>71</v>
      </c>
      <c r="C24" s="47">
        <v>5413.2</v>
      </c>
      <c r="D24" s="47">
        <v>5031.2</v>
      </c>
      <c r="E24" s="47">
        <v>4262</v>
      </c>
      <c r="F24" s="47">
        <v>3516.5</v>
      </c>
      <c r="G24" s="47">
        <v>2637.9</v>
      </c>
      <c r="H24" s="47">
        <v>1437.7</v>
      </c>
      <c r="I24" s="47"/>
      <c r="J24" s="47"/>
      <c r="K24" s="47"/>
      <c r="L24" s="47"/>
      <c r="M24" s="47"/>
    </row>
    <row r="25" spans="2:13">
      <c r="B25" s="45"/>
      <c r="C25" s="47"/>
      <c r="D25" s="47"/>
      <c r="E25" s="47"/>
      <c r="F25" s="47"/>
      <c r="G25" s="47"/>
      <c r="H25" s="47"/>
      <c r="I25" s="46"/>
      <c r="J25" s="46"/>
      <c r="K25" s="46"/>
    </row>
    <row r="26" spans="2:13">
      <c r="B26" s="45"/>
      <c r="C26" s="47"/>
      <c r="D26" s="47"/>
      <c r="E26" s="47"/>
      <c r="F26" s="47"/>
      <c r="G26" s="47"/>
      <c r="H26" s="47"/>
      <c r="I26" s="46"/>
      <c r="J26" s="46"/>
      <c r="K26" s="46"/>
    </row>
    <row r="27" spans="2:13">
      <c r="B27" s="45"/>
    </row>
    <row r="28" spans="2:13">
      <c r="B28" s="45"/>
    </row>
    <row r="29" spans="2:13">
      <c r="B29" s="45"/>
    </row>
    <row r="35" spans="2:11">
      <c r="B35" s="18" t="s">
        <v>211</v>
      </c>
      <c r="F35" s="25">
        <v>12890</v>
      </c>
      <c r="G35" s="25">
        <v>16051</v>
      </c>
      <c r="H35" s="25">
        <v>18063</v>
      </c>
      <c r="I35" s="20"/>
      <c r="J35" s="20"/>
      <c r="K35" s="20"/>
    </row>
    <row r="36" spans="2:11">
      <c r="B36" s="18" t="s">
        <v>210</v>
      </c>
      <c r="F36" s="25">
        <v>5145</v>
      </c>
      <c r="G36" s="25">
        <v>5706</v>
      </c>
      <c r="H36" s="25">
        <v>6093</v>
      </c>
      <c r="I36" s="20"/>
      <c r="J36" s="20"/>
      <c r="K36" s="20"/>
    </row>
    <row r="37" spans="2:11">
      <c r="B37" s="18" t="s">
        <v>209</v>
      </c>
      <c r="C37" s="25">
        <v>4036</v>
      </c>
      <c r="D37" s="25">
        <v>4948</v>
      </c>
      <c r="E37" s="25">
        <v>6314</v>
      </c>
      <c r="F37" s="25"/>
      <c r="G37" s="25"/>
      <c r="H37" s="25"/>
      <c r="I37" s="20"/>
      <c r="J37" s="20"/>
      <c r="K37" s="20"/>
    </row>
    <row r="38" spans="2:11">
      <c r="B38" s="18" t="s">
        <v>208</v>
      </c>
      <c r="C38" s="25">
        <v>1475</v>
      </c>
      <c r="D38" s="25">
        <v>1814</v>
      </c>
      <c r="E38" s="25">
        <v>2330</v>
      </c>
      <c r="F38" s="25"/>
      <c r="G38" s="25"/>
      <c r="H38" s="25"/>
      <c r="I38" s="20"/>
      <c r="J38" s="20"/>
      <c r="K38" s="20"/>
    </row>
    <row r="39" spans="2:11">
      <c r="B39" s="18" t="s">
        <v>207</v>
      </c>
      <c r="C39" s="25">
        <v>2411</v>
      </c>
      <c r="D39" s="25">
        <v>2573</v>
      </c>
      <c r="E39" s="25">
        <v>2954</v>
      </c>
      <c r="F39" s="25"/>
      <c r="G39" s="25"/>
      <c r="H39" s="25"/>
      <c r="I39" s="20"/>
      <c r="J39" s="20"/>
      <c r="K39" s="20"/>
    </row>
    <row r="40" spans="2:11">
      <c r="B40" s="22" t="s">
        <v>206</v>
      </c>
      <c r="I40" s="20">
        <v>19909</v>
      </c>
      <c r="J40" s="20">
        <v>24348</v>
      </c>
      <c r="K40" s="20">
        <v>29980</v>
      </c>
    </row>
    <row r="41" spans="2:11">
      <c r="B41" s="22" t="s">
        <v>84</v>
      </c>
      <c r="I41" s="20">
        <v>10067</v>
      </c>
      <c r="J41" s="20">
        <v>11132</v>
      </c>
      <c r="K41" s="20">
        <v>12863</v>
      </c>
    </row>
  </sheetData>
  <customSheetViews>
    <customSheetView guid="{BD98B63B-DCB5-4DA0-98FC-840192A00168}" topLeftCell="A31">
      <selection sqref="A1:I66"/>
      <pageMargins left="0.7" right="0.7" top="0.75" bottom="0.75" header="0.3" footer="0.3"/>
      <pageSetup paperSize="9" orientation="portrait" r:id="rId1"/>
    </customSheetView>
  </customSheetViews>
  <phoneticPr fontId="2"/>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0"/>
  <sheetViews>
    <sheetView topLeftCell="A16" workbookViewId="0">
      <selection activeCell="A19" sqref="A19"/>
    </sheetView>
  </sheetViews>
  <sheetFormatPr defaultRowHeight="16.2"/>
  <sheetData>
    <row r="1" spans="1:13">
      <c r="B1" s="6" t="s">
        <v>30</v>
      </c>
      <c r="C1" s="1" t="s">
        <v>31</v>
      </c>
      <c r="D1" s="1" t="s">
        <v>32</v>
      </c>
      <c r="E1" t="s">
        <v>33</v>
      </c>
      <c r="F1" s="7" t="s">
        <v>34</v>
      </c>
      <c r="G1" s="4" t="s">
        <v>35</v>
      </c>
      <c r="H1" s="1" t="s">
        <v>36</v>
      </c>
      <c r="I1" s="6" t="s">
        <v>37</v>
      </c>
      <c r="J1" s="1" t="s">
        <v>38</v>
      </c>
      <c r="K1" s="1" t="s">
        <v>39</v>
      </c>
      <c r="L1" s="1" t="s">
        <v>40</v>
      </c>
      <c r="M1" s="1" t="s">
        <v>41</v>
      </c>
    </row>
    <row r="2" spans="1:13" ht="32.4">
      <c r="A2" s="5" t="s">
        <v>28</v>
      </c>
      <c r="B2" s="2">
        <v>6134</v>
      </c>
      <c r="C2" s="3">
        <v>4438</v>
      </c>
      <c r="D2" s="3">
        <v>1696</v>
      </c>
      <c r="F2" s="3">
        <v>314</v>
      </c>
      <c r="G2" s="3">
        <v>996</v>
      </c>
      <c r="H2" s="2">
        <v>1337</v>
      </c>
      <c r="I2" s="2">
        <v>359</v>
      </c>
      <c r="K2" s="2">
        <v>601</v>
      </c>
      <c r="L2" s="3">
        <v>75</v>
      </c>
      <c r="M2" s="2">
        <v>601</v>
      </c>
    </row>
    <row r="3" spans="1:13" ht="32.4">
      <c r="A3" s="5" t="s">
        <v>27</v>
      </c>
      <c r="B3" s="2">
        <v>7983</v>
      </c>
      <c r="C3" s="3">
        <v>5817</v>
      </c>
      <c r="D3" s="3">
        <v>2166</v>
      </c>
      <c r="F3" s="3">
        <v>380</v>
      </c>
      <c r="G3" s="3">
        <v>1166</v>
      </c>
      <c r="H3" s="2">
        <v>1644</v>
      </c>
      <c r="I3" s="2">
        <v>522</v>
      </c>
      <c r="J3" s="3"/>
      <c r="K3" s="2">
        <v>786</v>
      </c>
      <c r="L3" s="3">
        <v>306</v>
      </c>
      <c r="M3" s="2">
        <v>786</v>
      </c>
    </row>
    <row r="4" spans="1:13" ht="32.4">
      <c r="A4" s="5" t="s">
        <v>26</v>
      </c>
      <c r="B4" s="2">
        <v>5363</v>
      </c>
      <c r="C4" s="3">
        <v>4128</v>
      </c>
      <c r="D4" s="3">
        <v>1235</v>
      </c>
      <c r="F4" s="3">
        <v>430</v>
      </c>
      <c r="G4" s="3">
        <v>1138</v>
      </c>
      <c r="H4" s="2">
        <v>1579</v>
      </c>
      <c r="I4" s="2">
        <v>-344</v>
      </c>
      <c r="J4" s="3"/>
      <c r="K4" s="2">
        <v>-37</v>
      </c>
      <c r="L4" s="3">
        <v>-15</v>
      </c>
      <c r="M4" s="2">
        <v>-25</v>
      </c>
    </row>
    <row r="5" spans="1:13" ht="32.4">
      <c r="A5" s="5" t="s">
        <v>29</v>
      </c>
      <c r="B5" s="2">
        <v>5742</v>
      </c>
      <c r="C5" s="3">
        <v>4139</v>
      </c>
      <c r="D5" s="3">
        <v>1603</v>
      </c>
      <c r="F5" s="3">
        <v>446</v>
      </c>
      <c r="G5" s="3">
        <v>1109</v>
      </c>
      <c r="H5" s="2">
        <v>1586</v>
      </c>
      <c r="I5" s="2">
        <v>7</v>
      </c>
      <c r="K5" s="2">
        <v>87</v>
      </c>
      <c r="L5" s="3">
        <v>22</v>
      </c>
      <c r="M5" s="2">
        <v>65</v>
      </c>
    </row>
    <row r="6" spans="1:13" ht="32.4">
      <c r="A6" s="5" t="s">
        <v>25</v>
      </c>
      <c r="B6" s="2">
        <v>6207</v>
      </c>
      <c r="C6" s="3">
        <v>4499</v>
      </c>
      <c r="D6" s="3">
        <v>1708</v>
      </c>
      <c r="F6" s="3">
        <v>471</v>
      </c>
      <c r="G6" s="3">
        <v>1212</v>
      </c>
      <c r="H6" s="2">
        <v>1709</v>
      </c>
      <c r="I6" s="2">
        <v>-1</v>
      </c>
      <c r="J6">
        <v>93</v>
      </c>
      <c r="K6" s="2">
        <v>92</v>
      </c>
      <c r="L6" s="3">
        <v>24</v>
      </c>
      <c r="M6" s="2">
        <v>69</v>
      </c>
    </row>
    <row r="7" spans="1:13" ht="32.4">
      <c r="A7" s="5" t="s">
        <v>24</v>
      </c>
      <c r="B7" s="2">
        <v>8279</v>
      </c>
      <c r="C7" s="3">
        <v>6020</v>
      </c>
      <c r="D7" s="3">
        <v>2259</v>
      </c>
      <c r="F7" s="3">
        <v>489</v>
      </c>
      <c r="G7" s="3">
        <v>1421</v>
      </c>
      <c r="H7" s="2">
        <v>1933</v>
      </c>
      <c r="I7" s="2">
        <v>326</v>
      </c>
      <c r="J7" s="3">
        <v>57</v>
      </c>
      <c r="K7" s="2">
        <v>383</v>
      </c>
      <c r="L7" s="3">
        <v>107</v>
      </c>
      <c r="M7" s="2">
        <v>276</v>
      </c>
    </row>
    <row r="8" spans="1:13" ht="32.4">
      <c r="A8" s="5" t="s">
        <v>23</v>
      </c>
      <c r="B8" s="2">
        <v>13931</v>
      </c>
      <c r="C8" s="3">
        <v>9889</v>
      </c>
      <c r="D8" s="3">
        <v>4042</v>
      </c>
      <c r="F8" s="3">
        <v>535</v>
      </c>
      <c r="G8" s="3">
        <v>1864</v>
      </c>
      <c r="H8" s="2">
        <v>2399</v>
      </c>
      <c r="I8" s="2">
        <v>1643</v>
      </c>
      <c r="J8">
        <v>165</v>
      </c>
      <c r="K8" s="2">
        <v>1808</v>
      </c>
      <c r="L8" s="3">
        <v>480</v>
      </c>
      <c r="M8" s="2">
        <v>1328</v>
      </c>
    </row>
    <row r="9" spans="1:13" ht="32.4">
      <c r="A9" s="5" t="s">
        <v>22</v>
      </c>
      <c r="B9" s="2">
        <v>19315</v>
      </c>
      <c r="C9" s="3">
        <v>13717</v>
      </c>
      <c r="D9" s="3">
        <v>5598</v>
      </c>
      <c r="F9" s="3">
        <v>712</v>
      </c>
      <c r="G9" s="3">
        <v>2433</v>
      </c>
      <c r="H9" s="2">
        <v>3145</v>
      </c>
      <c r="I9" s="2">
        <v>2453</v>
      </c>
      <c r="J9" s="3">
        <v>365</v>
      </c>
      <c r="K9" s="2">
        <v>2818</v>
      </c>
      <c r="L9" s="3">
        <v>829</v>
      </c>
      <c r="M9" s="2">
        <v>1989</v>
      </c>
    </row>
    <row r="10" spans="1:13" ht="32.4">
      <c r="A10" s="5" t="s">
        <v>21</v>
      </c>
      <c r="B10" s="2">
        <v>24006</v>
      </c>
      <c r="C10" s="3">
        <v>15852</v>
      </c>
      <c r="D10" s="3">
        <v>8154</v>
      </c>
      <c r="F10" s="3">
        <v>782</v>
      </c>
      <c r="G10" s="3">
        <v>2963</v>
      </c>
      <c r="H10" s="2">
        <v>3745</v>
      </c>
      <c r="I10" s="2">
        <v>4409</v>
      </c>
      <c r="J10" s="3">
        <v>599</v>
      </c>
      <c r="K10" s="2">
        <v>5008</v>
      </c>
      <c r="L10" s="3">
        <v>1512</v>
      </c>
      <c r="M10" s="2">
        <v>3496</v>
      </c>
    </row>
    <row r="11" spans="1:13" ht="32.4">
      <c r="A11" s="5" t="s">
        <v>20</v>
      </c>
      <c r="B11" s="2">
        <v>37491</v>
      </c>
      <c r="C11" s="3">
        <v>24294</v>
      </c>
      <c r="D11" s="3">
        <v>13197</v>
      </c>
      <c r="F11" s="3">
        <v>1109</v>
      </c>
      <c r="G11" s="3">
        <v>3761</v>
      </c>
      <c r="H11" s="3">
        <v>4870</v>
      </c>
      <c r="I11" s="2">
        <v>8327</v>
      </c>
      <c r="J11" s="2">
        <v>620</v>
      </c>
      <c r="K11" s="3">
        <v>8947</v>
      </c>
      <c r="L11" s="3">
        <v>2828</v>
      </c>
      <c r="M11" s="2">
        <v>6119</v>
      </c>
    </row>
    <row r="12" spans="1:13" ht="32.4">
      <c r="A12" s="5" t="s">
        <v>19</v>
      </c>
      <c r="B12" s="2">
        <v>42905</v>
      </c>
      <c r="C12" s="3">
        <v>25683</v>
      </c>
      <c r="D12" s="3">
        <v>17222</v>
      </c>
      <c r="F12" s="3">
        <v>1333</v>
      </c>
      <c r="G12" s="3">
        <v>4149</v>
      </c>
      <c r="H12" s="2">
        <v>5482</v>
      </c>
      <c r="I12" s="2">
        <v>11740</v>
      </c>
      <c r="J12" s="3">
        <v>326</v>
      </c>
      <c r="K12" s="2">
        <v>12066</v>
      </c>
      <c r="L12" s="3">
        <v>3831</v>
      </c>
      <c r="M12" s="2">
        <v>8235</v>
      </c>
    </row>
    <row r="13" spans="1:13" ht="32.4">
      <c r="A13" s="5" t="s">
        <v>18</v>
      </c>
      <c r="B13" s="2">
        <v>65225</v>
      </c>
      <c r="C13" s="3">
        <v>39541</v>
      </c>
      <c r="D13" s="3">
        <v>25684</v>
      </c>
      <c r="F13" s="3">
        <v>1782</v>
      </c>
      <c r="G13" s="3">
        <v>5517</v>
      </c>
      <c r="H13" s="2">
        <v>7299</v>
      </c>
      <c r="I13" s="2">
        <v>18385</v>
      </c>
      <c r="J13" s="3">
        <v>155</v>
      </c>
      <c r="K13" s="2">
        <v>18540</v>
      </c>
      <c r="L13" s="3">
        <v>4527</v>
      </c>
      <c r="M13" s="2">
        <v>14013</v>
      </c>
    </row>
    <row r="14" spans="1:13" ht="32.4">
      <c r="A14" s="5" t="s">
        <v>17</v>
      </c>
      <c r="B14" s="2">
        <v>108249</v>
      </c>
      <c r="C14" s="3">
        <v>64431</v>
      </c>
      <c r="D14" s="3">
        <v>43818</v>
      </c>
      <c r="F14" s="3">
        <v>2429</v>
      </c>
      <c r="G14" s="3">
        <v>7599</v>
      </c>
      <c r="H14" s="2">
        <v>10028</v>
      </c>
      <c r="I14" s="2">
        <v>33790</v>
      </c>
      <c r="J14">
        <v>415</v>
      </c>
      <c r="K14" s="2">
        <v>34205</v>
      </c>
      <c r="L14" s="3">
        <v>8283</v>
      </c>
      <c r="M14" s="2">
        <v>25922</v>
      </c>
    </row>
    <row r="15" spans="1:13" ht="32.4">
      <c r="A15" s="5" t="s">
        <v>16</v>
      </c>
      <c r="B15" s="2">
        <v>156508</v>
      </c>
      <c r="C15" s="3">
        <v>87846</v>
      </c>
      <c r="D15" s="3">
        <v>68662</v>
      </c>
      <c r="F15" s="3">
        <v>3381</v>
      </c>
      <c r="G15" s="3">
        <v>10040</v>
      </c>
      <c r="H15" s="2">
        <v>13421</v>
      </c>
      <c r="I15" s="2">
        <v>55241</v>
      </c>
      <c r="J15" s="3">
        <v>522</v>
      </c>
      <c r="K15" s="2">
        <v>55763</v>
      </c>
      <c r="L15" s="3">
        <v>14030</v>
      </c>
      <c r="M15" s="2">
        <v>41733</v>
      </c>
    </row>
    <row r="16" spans="1:13" ht="32.4">
      <c r="A16" s="5" t="s">
        <v>15</v>
      </c>
      <c r="B16" s="2">
        <v>170910</v>
      </c>
      <c r="C16" s="3">
        <v>106606</v>
      </c>
      <c r="D16" s="3">
        <v>64304</v>
      </c>
      <c r="F16" s="3">
        <v>4475</v>
      </c>
      <c r="G16" s="3">
        <v>10830</v>
      </c>
      <c r="H16" s="2">
        <v>15305</v>
      </c>
      <c r="I16" s="2">
        <v>48999</v>
      </c>
      <c r="J16" s="3">
        <v>1156</v>
      </c>
      <c r="K16" s="2">
        <v>50155</v>
      </c>
      <c r="L16" s="3">
        <v>13118</v>
      </c>
      <c r="M16" s="2">
        <v>37037</v>
      </c>
    </row>
    <row r="17" spans="1:13" ht="32.4">
      <c r="A17" s="5" t="s">
        <v>14</v>
      </c>
      <c r="B17" s="2">
        <v>182795</v>
      </c>
      <c r="C17" s="3">
        <v>112258</v>
      </c>
      <c r="D17" s="3">
        <v>70537</v>
      </c>
      <c r="F17" s="3">
        <v>6041</v>
      </c>
      <c r="G17" s="3">
        <v>11993</v>
      </c>
      <c r="H17" s="2">
        <v>18034</v>
      </c>
      <c r="I17" s="2">
        <v>52503</v>
      </c>
      <c r="J17">
        <v>980</v>
      </c>
      <c r="K17" s="2">
        <v>53483</v>
      </c>
      <c r="L17" s="3">
        <v>13973</v>
      </c>
      <c r="M17" s="2">
        <v>39510</v>
      </c>
    </row>
    <row r="18" spans="1:13" ht="32.4">
      <c r="A18" s="5" t="s">
        <v>13</v>
      </c>
      <c r="B18" s="2">
        <v>233715</v>
      </c>
      <c r="C18" s="3">
        <v>140089</v>
      </c>
      <c r="D18" s="3">
        <v>93626</v>
      </c>
      <c r="F18" s="3">
        <v>8067</v>
      </c>
      <c r="G18" s="3">
        <v>14329</v>
      </c>
      <c r="H18" s="2">
        <v>22396</v>
      </c>
      <c r="I18" s="2">
        <v>71230</v>
      </c>
      <c r="J18" s="3">
        <v>1285</v>
      </c>
      <c r="K18" s="2">
        <v>72515</v>
      </c>
      <c r="L18" s="3">
        <v>19121</v>
      </c>
      <c r="M18" s="2">
        <v>53394</v>
      </c>
    </row>
    <row r="19" spans="1:13" ht="32.4">
      <c r="A19" s="5" t="s">
        <v>12</v>
      </c>
      <c r="B19" s="2">
        <v>215639</v>
      </c>
      <c r="C19" s="3">
        <v>131376</v>
      </c>
      <c r="D19" s="3">
        <v>84263</v>
      </c>
      <c r="F19" s="3">
        <v>10045</v>
      </c>
      <c r="G19" s="3">
        <v>14194</v>
      </c>
      <c r="H19" s="2">
        <v>24239</v>
      </c>
      <c r="I19" s="2">
        <v>60024</v>
      </c>
      <c r="J19" s="3">
        <v>1348</v>
      </c>
      <c r="K19" s="2">
        <v>61372</v>
      </c>
      <c r="L19" s="3">
        <v>15685</v>
      </c>
      <c r="M19" s="2">
        <v>45687</v>
      </c>
    </row>
    <row r="20" spans="1:13">
      <c r="B20" s="6" t="s">
        <v>0</v>
      </c>
      <c r="C20" s="1" t="s">
        <v>1</v>
      </c>
      <c r="D20" s="1" t="s">
        <v>2</v>
      </c>
      <c r="E20" s="1" t="s">
        <v>3</v>
      </c>
      <c r="F20" s="7" t="s">
        <v>4</v>
      </c>
      <c r="G20" s="4" t="s">
        <v>5</v>
      </c>
      <c r="H20" s="1" t="s">
        <v>6</v>
      </c>
      <c r="I20" s="6" t="s">
        <v>7</v>
      </c>
      <c r="J20" t="s">
        <v>8</v>
      </c>
      <c r="K20" s="1" t="s">
        <v>9</v>
      </c>
      <c r="L20" t="s">
        <v>10</v>
      </c>
      <c r="M20" s="1" t="s">
        <v>11</v>
      </c>
    </row>
  </sheetData>
  <sortState xmlns:xlrd2="http://schemas.microsoft.com/office/spreadsheetml/2017/richdata2" ref="A2:M19">
    <sortCondition ref="A1"/>
  </sortState>
  <customSheetViews>
    <customSheetView guid="{BD98B63B-DCB5-4DA0-98FC-840192A00168}" topLeftCell="A16">
      <selection activeCell="A19" sqref="A19"/>
      <pageMargins left="0.7" right="0.7" top="0.75" bottom="0.75" header="0.3" footer="0.3"/>
    </customSheetView>
  </customSheetView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1:AJ39"/>
  <sheetViews>
    <sheetView tabSelected="1" workbookViewId="0">
      <pane xSplit="2" ySplit="4" topLeftCell="AN6" activePane="bottomRight" state="frozen"/>
      <selection pane="topRight" activeCell="B1" sqref="B1"/>
      <selection pane="bottomLeft" activeCell="A5" sqref="A5"/>
      <selection pane="bottomRight" activeCell="AW1" sqref="AW1"/>
    </sheetView>
  </sheetViews>
  <sheetFormatPr defaultRowHeight="16.2"/>
  <cols>
    <col min="1" max="1" width="5.44140625" customWidth="1"/>
    <col min="2" max="2" width="25.5546875" bestFit="1" customWidth="1"/>
  </cols>
  <sheetData>
    <row r="1" spans="2:36" ht="32.4">
      <c r="C1" s="5" t="s">
        <v>28</v>
      </c>
      <c r="D1" s="5" t="s">
        <v>27</v>
      </c>
      <c r="E1" s="5" t="s">
        <v>26</v>
      </c>
      <c r="F1" s="5" t="s">
        <v>29</v>
      </c>
      <c r="G1" s="5" t="s">
        <v>25</v>
      </c>
      <c r="H1" s="5" t="s">
        <v>24</v>
      </c>
      <c r="I1" s="5" t="s">
        <v>23</v>
      </c>
      <c r="J1" s="5" t="s">
        <v>22</v>
      </c>
      <c r="K1" s="5" t="s">
        <v>21</v>
      </c>
      <c r="L1" s="5" t="s">
        <v>20</v>
      </c>
      <c r="M1" s="5" t="s">
        <v>19</v>
      </c>
      <c r="N1" s="5" t="s">
        <v>18</v>
      </c>
      <c r="O1" s="5" t="s">
        <v>17</v>
      </c>
      <c r="P1" s="5" t="s">
        <v>16</v>
      </c>
      <c r="Q1" s="5" t="s">
        <v>15</v>
      </c>
      <c r="R1" s="5" t="s">
        <v>14</v>
      </c>
      <c r="S1" s="5" t="s">
        <v>13</v>
      </c>
      <c r="T1" s="5" t="s">
        <v>12</v>
      </c>
      <c r="U1" s="5" t="s">
        <v>45</v>
      </c>
      <c r="V1" s="5" t="s">
        <v>43</v>
      </c>
      <c r="W1" s="5" t="s">
        <v>44</v>
      </c>
      <c r="X1" s="5"/>
      <c r="Y1" s="5"/>
      <c r="Z1" s="5"/>
      <c r="AA1" s="5"/>
      <c r="AB1" s="5"/>
      <c r="AC1" s="5"/>
      <c r="AD1" s="5"/>
      <c r="AE1" s="5"/>
      <c r="AF1" s="5"/>
      <c r="AG1" s="5"/>
      <c r="AH1" s="5"/>
    </row>
    <row r="2" spans="2:36">
      <c r="C2" s="9">
        <v>1999</v>
      </c>
      <c r="D2" s="9">
        <v>2000</v>
      </c>
      <c r="E2" s="9">
        <v>2001</v>
      </c>
      <c r="F2" s="9">
        <v>2002</v>
      </c>
      <c r="G2" s="9">
        <v>2003</v>
      </c>
      <c r="H2" s="9">
        <v>2004</v>
      </c>
      <c r="I2" s="9">
        <v>2005</v>
      </c>
      <c r="J2" s="9">
        <v>2006</v>
      </c>
      <c r="K2" s="9">
        <v>2007</v>
      </c>
      <c r="L2" s="9">
        <v>2008</v>
      </c>
      <c r="M2" s="9">
        <v>2009</v>
      </c>
      <c r="N2" s="9">
        <v>2010</v>
      </c>
      <c r="O2" s="9">
        <v>2011</v>
      </c>
      <c r="P2" s="9">
        <v>2012</v>
      </c>
      <c r="Q2" s="9">
        <v>2013</v>
      </c>
      <c r="R2" s="9">
        <v>2014</v>
      </c>
      <c r="S2" s="9">
        <v>2015</v>
      </c>
      <c r="T2" s="9">
        <v>2016</v>
      </c>
      <c r="U2" s="9">
        <v>2017</v>
      </c>
      <c r="V2" s="9">
        <v>2018</v>
      </c>
      <c r="W2" s="9">
        <v>2019</v>
      </c>
      <c r="X2" s="9">
        <v>2020</v>
      </c>
      <c r="Y2" s="9">
        <v>2021</v>
      </c>
      <c r="Z2" s="9">
        <v>2022</v>
      </c>
      <c r="AA2" s="9">
        <v>2023</v>
      </c>
      <c r="AB2" s="9"/>
      <c r="AC2" s="9"/>
      <c r="AD2" s="9"/>
      <c r="AE2" s="9"/>
      <c r="AF2" s="9"/>
      <c r="AG2" s="9"/>
      <c r="AH2" s="9"/>
    </row>
    <row r="4" spans="2:36">
      <c r="C4" s="9">
        <v>1999</v>
      </c>
      <c r="D4" s="9">
        <v>2000</v>
      </c>
      <c r="E4" s="9">
        <v>2001</v>
      </c>
      <c r="F4" s="9">
        <v>2002</v>
      </c>
      <c r="G4" s="9">
        <v>2003</v>
      </c>
      <c r="H4" s="9">
        <v>2004</v>
      </c>
      <c r="I4" s="9">
        <v>2005</v>
      </c>
      <c r="J4" s="9">
        <v>2006</v>
      </c>
      <c r="K4" s="9">
        <v>2007</v>
      </c>
      <c r="L4" s="9">
        <v>2008</v>
      </c>
      <c r="M4" s="9">
        <v>2009</v>
      </c>
      <c r="N4" s="9">
        <v>2010</v>
      </c>
      <c r="O4" s="9">
        <v>2011</v>
      </c>
      <c r="P4" s="9">
        <v>2012</v>
      </c>
      <c r="Q4" s="9">
        <v>2013</v>
      </c>
      <c r="R4" s="9">
        <v>2014</v>
      </c>
      <c r="S4" s="9">
        <v>2015</v>
      </c>
      <c r="T4" s="9">
        <v>2016</v>
      </c>
      <c r="U4" s="9">
        <v>2017</v>
      </c>
      <c r="V4" s="9">
        <v>2018</v>
      </c>
      <c r="W4" s="9">
        <v>2019</v>
      </c>
      <c r="X4" s="9">
        <v>2020</v>
      </c>
      <c r="Y4" s="9">
        <v>2021</v>
      </c>
      <c r="Z4" s="9">
        <v>2022</v>
      </c>
      <c r="AA4" s="9">
        <v>2023</v>
      </c>
      <c r="AC4" s="9"/>
      <c r="AD4" s="9"/>
      <c r="AE4" s="9"/>
      <c r="AF4" s="9"/>
      <c r="AG4" s="9"/>
      <c r="AH4" s="9"/>
    </row>
    <row r="5" spans="2:36">
      <c r="B5" s="6" t="s">
        <v>30</v>
      </c>
      <c r="C5" s="2">
        <v>6134</v>
      </c>
      <c r="D5" s="2">
        <v>7983</v>
      </c>
      <c r="E5" s="2">
        <v>5363</v>
      </c>
      <c r="F5" s="2">
        <v>5742</v>
      </c>
      <c r="G5" s="2">
        <v>6207</v>
      </c>
      <c r="H5" s="2">
        <v>8279</v>
      </c>
      <c r="I5" s="2">
        <v>13931</v>
      </c>
      <c r="J5" s="2">
        <v>19315</v>
      </c>
      <c r="K5" s="2">
        <v>24006</v>
      </c>
      <c r="L5" s="2">
        <v>37491</v>
      </c>
      <c r="M5" s="2">
        <v>42905</v>
      </c>
      <c r="N5" s="2">
        <v>65225</v>
      </c>
      <c r="O5" s="2">
        <v>108249</v>
      </c>
      <c r="P5" s="2">
        <v>156508</v>
      </c>
      <c r="Q5" s="2">
        <v>170910</v>
      </c>
      <c r="R5" s="2">
        <v>182795</v>
      </c>
      <c r="S5" s="2">
        <v>233715</v>
      </c>
      <c r="T5" s="2">
        <v>215639</v>
      </c>
      <c r="U5" s="2">
        <v>229234</v>
      </c>
      <c r="V5" s="2">
        <v>265595</v>
      </c>
      <c r="W5" s="2">
        <v>260174</v>
      </c>
      <c r="X5" s="94">
        <v>274515</v>
      </c>
      <c r="Y5" s="95">
        <v>365817</v>
      </c>
      <c r="Z5" s="95">
        <v>394328</v>
      </c>
      <c r="AA5" s="95">
        <v>383285</v>
      </c>
      <c r="AB5" s="6" t="s">
        <v>30</v>
      </c>
      <c r="AC5" s="2"/>
      <c r="AD5" s="2"/>
      <c r="AE5" s="2"/>
      <c r="AF5" s="2"/>
      <c r="AG5" s="2"/>
      <c r="AH5" s="2"/>
      <c r="AJ5" s="1" t="s">
        <v>0</v>
      </c>
    </row>
    <row r="6" spans="2:36">
      <c r="B6" s="1" t="s">
        <v>31</v>
      </c>
      <c r="C6" s="3">
        <v>4438</v>
      </c>
      <c r="D6" s="3">
        <v>5817</v>
      </c>
      <c r="E6" s="3">
        <v>4128</v>
      </c>
      <c r="F6" s="3">
        <v>4139</v>
      </c>
      <c r="G6" s="3">
        <v>4499</v>
      </c>
      <c r="H6" s="3">
        <v>6020</v>
      </c>
      <c r="I6" s="3">
        <v>9889</v>
      </c>
      <c r="J6" s="3">
        <v>13717</v>
      </c>
      <c r="K6" s="3">
        <v>15852</v>
      </c>
      <c r="L6" s="3">
        <v>24294</v>
      </c>
      <c r="M6" s="3">
        <v>25683</v>
      </c>
      <c r="N6" s="3">
        <v>39541</v>
      </c>
      <c r="O6" s="3">
        <v>64431</v>
      </c>
      <c r="P6" s="3">
        <v>87846</v>
      </c>
      <c r="Q6" s="3">
        <v>106606</v>
      </c>
      <c r="R6" s="3">
        <v>112258</v>
      </c>
      <c r="S6" s="3">
        <v>140089</v>
      </c>
      <c r="T6" s="3">
        <v>131376</v>
      </c>
      <c r="U6" s="10">
        <v>141048</v>
      </c>
      <c r="V6" s="10">
        <v>163756</v>
      </c>
      <c r="W6" s="10">
        <v>161782</v>
      </c>
      <c r="X6" s="96">
        <v>169559</v>
      </c>
      <c r="Y6" s="61">
        <v>212981</v>
      </c>
      <c r="Z6" s="61">
        <v>223546</v>
      </c>
      <c r="AA6" s="61">
        <v>214137</v>
      </c>
      <c r="AB6" s="1" t="s">
        <v>31</v>
      </c>
      <c r="AC6" s="10"/>
      <c r="AD6" s="10"/>
      <c r="AE6" s="10"/>
      <c r="AF6" s="10"/>
      <c r="AG6" s="10"/>
      <c r="AH6" s="10"/>
      <c r="AJ6" s="1" t="s">
        <v>1</v>
      </c>
    </row>
    <row r="7" spans="2:36">
      <c r="B7" s="1" t="s">
        <v>32</v>
      </c>
      <c r="C7" s="3">
        <v>1696</v>
      </c>
      <c r="D7" s="3">
        <v>2166</v>
      </c>
      <c r="E7" s="3">
        <v>1235</v>
      </c>
      <c r="F7" s="3">
        <v>1603</v>
      </c>
      <c r="G7" s="3">
        <v>1708</v>
      </c>
      <c r="H7" s="3">
        <v>2259</v>
      </c>
      <c r="I7" s="3">
        <v>4042</v>
      </c>
      <c r="J7" s="3">
        <v>5598</v>
      </c>
      <c r="K7" s="3">
        <v>8154</v>
      </c>
      <c r="L7" s="3">
        <v>13197</v>
      </c>
      <c r="M7" s="3">
        <v>17222</v>
      </c>
      <c r="N7" s="3">
        <v>25684</v>
      </c>
      <c r="O7" s="3">
        <v>43818</v>
      </c>
      <c r="P7" s="3">
        <v>68662</v>
      </c>
      <c r="Q7" s="3">
        <v>64304</v>
      </c>
      <c r="R7" s="3">
        <v>70537</v>
      </c>
      <c r="S7" s="3">
        <v>93626</v>
      </c>
      <c r="T7" s="3">
        <v>84263</v>
      </c>
      <c r="U7" s="11">
        <v>88186</v>
      </c>
      <c r="V7" s="11">
        <v>101839</v>
      </c>
      <c r="W7" s="11">
        <v>98392</v>
      </c>
      <c r="X7" s="96">
        <v>104956</v>
      </c>
      <c r="Y7" s="96">
        <v>152836</v>
      </c>
      <c r="Z7" s="11"/>
      <c r="AA7" s="11"/>
      <c r="AB7" s="1" t="s">
        <v>32</v>
      </c>
      <c r="AC7" s="11"/>
      <c r="AD7" s="11"/>
      <c r="AE7" s="11"/>
      <c r="AF7" s="11"/>
      <c r="AG7" s="11"/>
      <c r="AH7" s="11"/>
    </row>
    <row r="8" spans="2:36">
      <c r="B8" t="s">
        <v>33</v>
      </c>
      <c r="X8" s="96"/>
      <c r="AB8" t="s">
        <v>33</v>
      </c>
      <c r="AJ8" s="1" t="s">
        <v>3</v>
      </c>
    </row>
    <row r="9" spans="2:36">
      <c r="B9" s="7" t="s">
        <v>34</v>
      </c>
      <c r="C9" s="3">
        <v>314</v>
      </c>
      <c r="D9" s="3">
        <v>380</v>
      </c>
      <c r="E9" s="3">
        <v>430</v>
      </c>
      <c r="F9" s="3">
        <v>446</v>
      </c>
      <c r="G9" s="3">
        <v>471</v>
      </c>
      <c r="H9" s="3">
        <v>489</v>
      </c>
      <c r="I9" s="3">
        <v>535</v>
      </c>
      <c r="J9" s="3">
        <v>712</v>
      </c>
      <c r="K9" s="3">
        <v>782</v>
      </c>
      <c r="L9" s="3">
        <v>1109</v>
      </c>
      <c r="M9" s="3">
        <v>1333</v>
      </c>
      <c r="N9" s="3">
        <v>1782</v>
      </c>
      <c r="O9" s="3">
        <v>2429</v>
      </c>
      <c r="P9" s="3">
        <v>3381</v>
      </c>
      <c r="Q9" s="3">
        <v>4475</v>
      </c>
      <c r="R9" s="3">
        <v>6041</v>
      </c>
      <c r="S9" s="3">
        <v>8067</v>
      </c>
      <c r="T9" s="3">
        <v>10045</v>
      </c>
      <c r="U9" s="11">
        <v>11581</v>
      </c>
      <c r="V9" s="11">
        <v>14236</v>
      </c>
      <c r="W9" s="11">
        <v>16217</v>
      </c>
      <c r="X9" s="96">
        <v>18752</v>
      </c>
      <c r="Y9" s="61">
        <v>21914</v>
      </c>
      <c r="Z9" s="61">
        <v>26251</v>
      </c>
      <c r="AA9" s="61">
        <v>29915</v>
      </c>
      <c r="AB9" s="7" t="s">
        <v>34</v>
      </c>
      <c r="AC9" s="11"/>
      <c r="AD9" s="11"/>
      <c r="AE9" s="11"/>
      <c r="AF9" s="11"/>
      <c r="AG9" s="11"/>
      <c r="AH9" s="11"/>
      <c r="AJ9" s="4" t="s">
        <v>4</v>
      </c>
    </row>
    <row r="10" spans="2:36">
      <c r="B10" s="4" t="s">
        <v>35</v>
      </c>
      <c r="C10" s="3">
        <v>996</v>
      </c>
      <c r="D10" s="3">
        <v>1166</v>
      </c>
      <c r="E10" s="3">
        <v>1138</v>
      </c>
      <c r="F10" s="3">
        <v>1109</v>
      </c>
      <c r="G10" s="3">
        <v>1212</v>
      </c>
      <c r="H10" s="3">
        <v>1421</v>
      </c>
      <c r="I10" s="3">
        <v>1864</v>
      </c>
      <c r="J10" s="3">
        <v>2433</v>
      </c>
      <c r="K10" s="3">
        <v>2963</v>
      </c>
      <c r="L10" s="3">
        <v>3761</v>
      </c>
      <c r="M10" s="3">
        <v>4149</v>
      </c>
      <c r="N10" s="3">
        <v>5517</v>
      </c>
      <c r="O10" s="3">
        <v>7599</v>
      </c>
      <c r="P10" s="3">
        <v>10040</v>
      </c>
      <c r="Q10" s="3">
        <v>10830</v>
      </c>
      <c r="R10" s="3">
        <v>11993</v>
      </c>
      <c r="S10" s="3">
        <v>14329</v>
      </c>
      <c r="T10" s="3">
        <v>14194</v>
      </c>
      <c r="U10" s="11">
        <v>15261</v>
      </c>
      <c r="V10" s="11">
        <v>16705</v>
      </c>
      <c r="W10" s="11">
        <v>18245</v>
      </c>
      <c r="X10" s="96">
        <v>19916</v>
      </c>
      <c r="Y10" s="61">
        <v>21973</v>
      </c>
      <c r="Z10" s="61">
        <v>25094</v>
      </c>
      <c r="AA10" s="61">
        <v>24932</v>
      </c>
      <c r="AB10" s="4" t="s">
        <v>35</v>
      </c>
      <c r="AC10" s="11"/>
      <c r="AD10" s="11"/>
      <c r="AE10" s="11"/>
      <c r="AF10" s="11"/>
      <c r="AG10" s="11"/>
      <c r="AH10" s="11"/>
      <c r="AJ10" s="4" t="s">
        <v>5</v>
      </c>
    </row>
    <row r="11" spans="2:36">
      <c r="B11" s="1" t="s">
        <v>36</v>
      </c>
      <c r="C11" s="2">
        <v>1337</v>
      </c>
      <c r="D11" s="2">
        <v>1644</v>
      </c>
      <c r="E11" s="2">
        <v>1579</v>
      </c>
      <c r="F11" s="2">
        <v>1586</v>
      </c>
      <c r="G11" s="2">
        <v>1709</v>
      </c>
      <c r="H11" s="2">
        <v>1933</v>
      </c>
      <c r="I11" s="2">
        <v>2399</v>
      </c>
      <c r="J11" s="2">
        <v>3145</v>
      </c>
      <c r="K11" s="2">
        <v>3745</v>
      </c>
      <c r="L11" s="3">
        <v>4870</v>
      </c>
      <c r="M11" s="2">
        <v>5482</v>
      </c>
      <c r="N11" s="2">
        <v>7299</v>
      </c>
      <c r="O11" s="2">
        <v>10028</v>
      </c>
      <c r="P11" s="2">
        <v>13421</v>
      </c>
      <c r="Q11" s="2">
        <v>15305</v>
      </c>
      <c r="R11" s="2">
        <v>18034</v>
      </c>
      <c r="S11" s="2">
        <v>22396</v>
      </c>
      <c r="T11" s="2">
        <v>24239</v>
      </c>
      <c r="U11" s="2">
        <v>26842</v>
      </c>
      <c r="V11" s="2">
        <v>30941</v>
      </c>
      <c r="W11" s="2">
        <v>34462</v>
      </c>
      <c r="X11" s="94">
        <v>38668</v>
      </c>
      <c r="Y11" s="95">
        <v>43887</v>
      </c>
      <c r="Z11" s="95">
        <v>51345</v>
      </c>
      <c r="AA11" s="95">
        <v>54847</v>
      </c>
      <c r="AB11" s="1" t="s">
        <v>36</v>
      </c>
      <c r="AC11" s="2"/>
      <c r="AD11" s="2"/>
      <c r="AE11" s="2"/>
      <c r="AF11" s="2"/>
      <c r="AG11" s="2"/>
      <c r="AH11" s="2"/>
      <c r="AJ11" s="1" t="s">
        <v>6</v>
      </c>
    </row>
    <row r="12" spans="2:36">
      <c r="B12" s="6" t="s">
        <v>37</v>
      </c>
      <c r="C12" s="2">
        <v>359</v>
      </c>
      <c r="D12" s="2">
        <v>522</v>
      </c>
      <c r="E12" s="2">
        <v>-344</v>
      </c>
      <c r="F12" s="2">
        <v>7</v>
      </c>
      <c r="G12" s="2">
        <v>-1</v>
      </c>
      <c r="H12" s="2">
        <v>326</v>
      </c>
      <c r="I12" s="2">
        <v>1643</v>
      </c>
      <c r="J12" s="2">
        <v>2453</v>
      </c>
      <c r="K12" s="2">
        <v>4409</v>
      </c>
      <c r="L12" s="2">
        <v>8327</v>
      </c>
      <c r="M12" s="2">
        <v>11740</v>
      </c>
      <c r="N12" s="2">
        <v>18385</v>
      </c>
      <c r="O12" s="2">
        <v>33790</v>
      </c>
      <c r="P12" s="2">
        <v>55241</v>
      </c>
      <c r="Q12" s="2">
        <v>48999</v>
      </c>
      <c r="R12" s="2">
        <v>52503</v>
      </c>
      <c r="S12" s="2">
        <v>71230</v>
      </c>
      <c r="T12" s="2">
        <v>60024</v>
      </c>
      <c r="U12" s="2">
        <v>61344</v>
      </c>
      <c r="V12" s="2">
        <v>70898</v>
      </c>
      <c r="W12" s="2">
        <v>63930</v>
      </c>
      <c r="X12" s="94">
        <v>66288</v>
      </c>
      <c r="Y12" s="95">
        <v>108949</v>
      </c>
      <c r="Z12" s="95">
        <v>119437</v>
      </c>
      <c r="AA12" s="95">
        <v>114301</v>
      </c>
      <c r="AB12" s="6" t="s">
        <v>37</v>
      </c>
      <c r="AC12" s="2"/>
      <c r="AD12" s="2"/>
      <c r="AE12" s="2"/>
      <c r="AF12" s="2"/>
      <c r="AG12" s="2"/>
      <c r="AH12" s="2"/>
      <c r="AJ12" s="1" t="s">
        <v>7</v>
      </c>
    </row>
    <row r="13" spans="2:36">
      <c r="B13" s="1" t="s">
        <v>38</v>
      </c>
      <c r="D13" s="3"/>
      <c r="E13" s="3"/>
      <c r="G13">
        <v>93</v>
      </c>
      <c r="H13" s="3">
        <v>57</v>
      </c>
      <c r="I13">
        <v>165</v>
      </c>
      <c r="J13" s="3">
        <v>365</v>
      </c>
      <c r="K13" s="3">
        <v>599</v>
      </c>
      <c r="L13" s="2">
        <v>620</v>
      </c>
      <c r="M13" s="3">
        <v>326</v>
      </c>
      <c r="N13" s="3">
        <v>155</v>
      </c>
      <c r="O13">
        <v>415</v>
      </c>
      <c r="P13" s="3">
        <v>522</v>
      </c>
      <c r="Q13" s="3">
        <v>1156</v>
      </c>
      <c r="R13">
        <v>980</v>
      </c>
      <c r="S13" s="3">
        <v>1285</v>
      </c>
      <c r="T13" s="3">
        <v>1348</v>
      </c>
      <c r="U13" s="11">
        <v>2745</v>
      </c>
      <c r="V13" s="11">
        <v>2005</v>
      </c>
      <c r="W13" s="11">
        <v>1807</v>
      </c>
      <c r="X13" s="96">
        <v>803</v>
      </c>
      <c r="Y13" s="61">
        <v>258</v>
      </c>
      <c r="Z13" s="61">
        <v>-334</v>
      </c>
      <c r="AA13" s="61">
        <v>-565</v>
      </c>
      <c r="AB13" s="1" t="s">
        <v>38</v>
      </c>
      <c r="AC13" s="11"/>
      <c r="AD13" s="11"/>
      <c r="AE13" s="11"/>
      <c r="AF13" s="11"/>
      <c r="AG13" s="11"/>
      <c r="AH13" s="11"/>
      <c r="AJ13" t="s">
        <v>8</v>
      </c>
    </row>
    <row r="14" spans="2:36">
      <c r="B14" s="1" t="s">
        <v>39</v>
      </c>
      <c r="C14" s="2">
        <v>601</v>
      </c>
      <c r="D14" s="2">
        <v>786</v>
      </c>
      <c r="E14" s="2">
        <v>-37</v>
      </c>
      <c r="F14" s="2">
        <v>87</v>
      </c>
      <c r="G14" s="2">
        <v>92</v>
      </c>
      <c r="H14" s="2">
        <v>383</v>
      </c>
      <c r="I14" s="2">
        <v>1808</v>
      </c>
      <c r="J14" s="2">
        <v>2818</v>
      </c>
      <c r="K14" s="2">
        <v>5008</v>
      </c>
      <c r="L14" s="3">
        <v>8947</v>
      </c>
      <c r="M14" s="2">
        <v>12066</v>
      </c>
      <c r="N14" s="2">
        <v>18540</v>
      </c>
      <c r="O14" s="2">
        <v>34205</v>
      </c>
      <c r="P14" s="2">
        <v>55763</v>
      </c>
      <c r="Q14" s="2">
        <v>50155</v>
      </c>
      <c r="R14" s="2">
        <v>53483</v>
      </c>
      <c r="S14" s="2">
        <v>72515</v>
      </c>
      <c r="T14" s="2">
        <v>61372</v>
      </c>
      <c r="U14" s="2">
        <v>64089</v>
      </c>
      <c r="V14" s="2">
        <v>72903</v>
      </c>
      <c r="W14" s="2">
        <v>65737</v>
      </c>
      <c r="X14" s="94">
        <v>67091</v>
      </c>
      <c r="Y14" s="61">
        <v>109207</v>
      </c>
      <c r="Z14" s="61">
        <v>119103</v>
      </c>
      <c r="AA14" s="61">
        <v>113736</v>
      </c>
      <c r="AB14" s="1" t="s">
        <v>39</v>
      </c>
      <c r="AC14" s="2"/>
      <c r="AD14" s="2"/>
      <c r="AE14" s="2"/>
      <c r="AF14" s="2"/>
      <c r="AG14" s="2"/>
      <c r="AH14" s="2"/>
      <c r="AJ14" s="1" t="s">
        <v>9</v>
      </c>
    </row>
    <row r="15" spans="2:36">
      <c r="B15" s="1" t="s">
        <v>40</v>
      </c>
      <c r="C15" s="3">
        <v>75</v>
      </c>
      <c r="D15" s="3">
        <v>306</v>
      </c>
      <c r="E15" s="3">
        <v>-15</v>
      </c>
      <c r="F15" s="3">
        <v>22</v>
      </c>
      <c r="G15" s="3">
        <v>24</v>
      </c>
      <c r="H15" s="3">
        <v>107</v>
      </c>
      <c r="I15" s="3">
        <v>480</v>
      </c>
      <c r="J15" s="3">
        <v>829</v>
      </c>
      <c r="K15" s="3">
        <v>1512</v>
      </c>
      <c r="L15" s="3">
        <v>2828</v>
      </c>
      <c r="M15" s="3">
        <v>3831</v>
      </c>
      <c r="N15" s="3">
        <v>4527</v>
      </c>
      <c r="O15" s="3">
        <v>8283</v>
      </c>
      <c r="P15" s="3">
        <v>14030</v>
      </c>
      <c r="Q15" s="3">
        <v>13118</v>
      </c>
      <c r="R15" s="3">
        <v>13973</v>
      </c>
      <c r="S15" s="3">
        <v>19121</v>
      </c>
      <c r="T15" s="3">
        <v>15685</v>
      </c>
      <c r="U15" s="11">
        <v>15738</v>
      </c>
      <c r="V15" s="11">
        <v>13372</v>
      </c>
      <c r="W15" s="11">
        <v>10481</v>
      </c>
      <c r="X15" s="96">
        <v>9680</v>
      </c>
      <c r="Y15" s="61">
        <v>14527</v>
      </c>
      <c r="Z15" s="61">
        <v>19300</v>
      </c>
      <c r="AA15" s="61">
        <v>16741</v>
      </c>
      <c r="AB15" s="1" t="s">
        <v>40</v>
      </c>
      <c r="AC15" s="11"/>
      <c r="AD15" s="11"/>
      <c r="AE15" s="11"/>
      <c r="AF15" s="11"/>
      <c r="AG15" s="11"/>
      <c r="AH15" s="11"/>
      <c r="AJ15" t="s">
        <v>10</v>
      </c>
    </row>
    <row r="16" spans="2:36">
      <c r="B16" s="1" t="s">
        <v>41</v>
      </c>
      <c r="C16" s="2">
        <v>601</v>
      </c>
      <c r="D16" s="2">
        <v>786</v>
      </c>
      <c r="E16" s="2">
        <v>-25</v>
      </c>
      <c r="F16" s="2">
        <v>65</v>
      </c>
      <c r="G16" s="2">
        <v>69</v>
      </c>
      <c r="H16" s="2">
        <v>276</v>
      </c>
      <c r="I16" s="2">
        <v>1328</v>
      </c>
      <c r="J16" s="2">
        <v>1989</v>
      </c>
      <c r="K16" s="2">
        <v>3496</v>
      </c>
      <c r="L16" s="2">
        <v>6119</v>
      </c>
      <c r="M16" s="2">
        <v>8235</v>
      </c>
      <c r="N16" s="2">
        <v>14013</v>
      </c>
      <c r="O16" s="2">
        <v>25922</v>
      </c>
      <c r="P16" s="2">
        <v>41733</v>
      </c>
      <c r="Q16" s="2">
        <v>37037</v>
      </c>
      <c r="R16" s="2">
        <v>39510</v>
      </c>
      <c r="S16" s="2">
        <v>53394</v>
      </c>
      <c r="T16" s="2">
        <v>45687</v>
      </c>
      <c r="U16" s="2">
        <v>48351</v>
      </c>
      <c r="V16" s="2">
        <v>59531</v>
      </c>
      <c r="W16" s="2">
        <v>55256</v>
      </c>
      <c r="X16" s="94">
        <v>57411</v>
      </c>
      <c r="Y16" s="2">
        <v>94680</v>
      </c>
      <c r="Z16" s="2">
        <v>99803</v>
      </c>
      <c r="AA16" s="2">
        <v>96995</v>
      </c>
      <c r="AB16" s="1" t="s">
        <v>41</v>
      </c>
      <c r="AC16" s="2"/>
      <c r="AD16" s="2"/>
      <c r="AE16" s="2"/>
      <c r="AF16" s="2"/>
      <c r="AG16" s="2"/>
      <c r="AH16" s="2"/>
      <c r="AJ16" s="1" t="s">
        <v>11</v>
      </c>
    </row>
    <row r="18" spans="1:36">
      <c r="C18" s="9">
        <v>1999</v>
      </c>
      <c r="D18" s="9">
        <v>2000</v>
      </c>
      <c r="E18" s="9">
        <v>2001</v>
      </c>
      <c r="F18" s="9">
        <v>2002</v>
      </c>
      <c r="G18" s="9">
        <v>2003</v>
      </c>
      <c r="H18" s="9">
        <v>2004</v>
      </c>
      <c r="I18" s="9">
        <v>2005</v>
      </c>
      <c r="J18" s="9">
        <v>2006</v>
      </c>
      <c r="K18" s="9">
        <v>2007</v>
      </c>
      <c r="L18" s="9">
        <v>2008</v>
      </c>
      <c r="M18" s="9">
        <v>2009</v>
      </c>
      <c r="N18" s="9">
        <v>2010</v>
      </c>
      <c r="O18" s="9">
        <v>2011</v>
      </c>
      <c r="P18" s="9">
        <v>2012</v>
      </c>
      <c r="Q18" s="9">
        <v>2013</v>
      </c>
      <c r="R18" s="9">
        <v>2014</v>
      </c>
      <c r="S18" s="9">
        <v>2015</v>
      </c>
      <c r="T18" s="9">
        <v>2016</v>
      </c>
      <c r="U18" s="9">
        <v>2017</v>
      </c>
      <c r="V18" s="9">
        <v>2018</v>
      </c>
      <c r="W18" s="9">
        <v>2019</v>
      </c>
      <c r="X18" s="9">
        <f>+X4</f>
        <v>2020</v>
      </c>
      <c r="Y18" s="9">
        <f t="shared" ref="Y18:AA18" si="0">+Y4</f>
        <v>2021</v>
      </c>
      <c r="Z18" s="9">
        <f t="shared" si="0"/>
        <v>2022</v>
      </c>
      <c r="AA18" s="9">
        <f t="shared" si="0"/>
        <v>2023</v>
      </c>
      <c r="AB18" s="9"/>
      <c r="AC18" s="9"/>
      <c r="AD18" s="9"/>
      <c r="AE18" s="9"/>
      <c r="AF18" s="9"/>
      <c r="AG18" s="9"/>
      <c r="AH18" s="9"/>
    </row>
    <row r="19" spans="1:36">
      <c r="B19" s="6" t="s">
        <v>30</v>
      </c>
      <c r="C19" s="12">
        <f>+C5/10000</f>
        <v>0.61339999999999995</v>
      </c>
      <c r="D19" s="12">
        <f t="shared" ref="D19:AA19" si="1">+D5/10000</f>
        <v>0.79830000000000001</v>
      </c>
      <c r="E19" s="12">
        <f t="shared" si="1"/>
        <v>0.5363</v>
      </c>
      <c r="F19" s="12">
        <f t="shared" si="1"/>
        <v>0.57420000000000004</v>
      </c>
      <c r="G19" s="12">
        <f t="shared" si="1"/>
        <v>0.62070000000000003</v>
      </c>
      <c r="H19" s="12">
        <f t="shared" si="1"/>
        <v>0.82789999999999997</v>
      </c>
      <c r="I19" s="12">
        <f t="shared" si="1"/>
        <v>1.3931</v>
      </c>
      <c r="J19" s="12">
        <f t="shared" si="1"/>
        <v>1.9315</v>
      </c>
      <c r="K19" s="12">
        <f t="shared" si="1"/>
        <v>2.4005999999999998</v>
      </c>
      <c r="L19" s="12">
        <f t="shared" si="1"/>
        <v>3.7490999999999999</v>
      </c>
      <c r="M19" s="12">
        <f t="shared" si="1"/>
        <v>4.2904999999999998</v>
      </c>
      <c r="N19" s="12">
        <f t="shared" si="1"/>
        <v>6.5225</v>
      </c>
      <c r="O19" s="12">
        <f t="shared" si="1"/>
        <v>10.8249</v>
      </c>
      <c r="P19" s="12">
        <f t="shared" si="1"/>
        <v>15.6508</v>
      </c>
      <c r="Q19" s="12">
        <f t="shared" si="1"/>
        <v>17.091000000000001</v>
      </c>
      <c r="R19" s="12">
        <f t="shared" si="1"/>
        <v>18.279499999999999</v>
      </c>
      <c r="S19" s="12">
        <f t="shared" si="1"/>
        <v>23.371500000000001</v>
      </c>
      <c r="T19" s="12">
        <f t="shared" si="1"/>
        <v>21.5639</v>
      </c>
      <c r="U19" s="12">
        <f t="shared" si="1"/>
        <v>22.923400000000001</v>
      </c>
      <c r="V19" s="12">
        <f t="shared" si="1"/>
        <v>26.5595</v>
      </c>
      <c r="W19" s="12">
        <f t="shared" si="1"/>
        <v>26.017399999999999</v>
      </c>
      <c r="X19" s="12">
        <f t="shared" si="1"/>
        <v>27.451499999999999</v>
      </c>
      <c r="Y19" s="12">
        <f t="shared" si="1"/>
        <v>36.581699999999998</v>
      </c>
      <c r="Z19" s="12">
        <f t="shared" si="1"/>
        <v>39.4328</v>
      </c>
      <c r="AA19" s="12">
        <f t="shared" si="1"/>
        <v>38.328499999999998</v>
      </c>
      <c r="AB19" s="12"/>
      <c r="AC19" s="12"/>
      <c r="AD19" s="12"/>
      <c r="AE19" s="12"/>
      <c r="AF19" s="12"/>
      <c r="AG19" s="12"/>
      <c r="AH19" s="12"/>
      <c r="AJ19" s="1" t="s">
        <v>0</v>
      </c>
    </row>
    <row r="20" spans="1:36">
      <c r="B20" s="13" t="s">
        <v>37</v>
      </c>
      <c r="C20" s="15">
        <f>+C12/10000</f>
        <v>3.5900000000000001E-2</v>
      </c>
      <c r="D20" s="15">
        <f t="shared" ref="D20:AA20" si="2">+D12/10000</f>
        <v>5.2200000000000003E-2</v>
      </c>
      <c r="E20" s="15">
        <f t="shared" si="2"/>
        <v>-3.44E-2</v>
      </c>
      <c r="F20" s="15">
        <f t="shared" si="2"/>
        <v>6.9999999999999999E-4</v>
      </c>
      <c r="G20" s="15">
        <f t="shared" si="2"/>
        <v>-1E-4</v>
      </c>
      <c r="H20" s="15">
        <f t="shared" si="2"/>
        <v>3.2599999999999997E-2</v>
      </c>
      <c r="I20" s="14">
        <f t="shared" si="2"/>
        <v>0.1643</v>
      </c>
      <c r="J20" s="14">
        <f t="shared" si="2"/>
        <v>0.24529999999999999</v>
      </c>
      <c r="K20" s="14">
        <f t="shared" si="2"/>
        <v>0.44090000000000001</v>
      </c>
      <c r="L20" s="14">
        <f t="shared" si="2"/>
        <v>0.8327</v>
      </c>
      <c r="M20" s="14">
        <f t="shared" si="2"/>
        <v>1.1739999999999999</v>
      </c>
      <c r="N20" s="14">
        <f t="shared" si="2"/>
        <v>1.8385</v>
      </c>
      <c r="O20" s="14">
        <f t="shared" si="2"/>
        <v>3.379</v>
      </c>
      <c r="P20" s="14">
        <f t="shared" si="2"/>
        <v>5.5240999999999998</v>
      </c>
      <c r="Q20" s="14">
        <f t="shared" si="2"/>
        <v>4.8998999999999997</v>
      </c>
      <c r="R20" s="14">
        <f t="shared" si="2"/>
        <v>5.2503000000000002</v>
      </c>
      <c r="S20" s="14">
        <f t="shared" si="2"/>
        <v>7.1230000000000002</v>
      </c>
      <c r="T20" s="14">
        <f t="shared" si="2"/>
        <v>6.0023999999999997</v>
      </c>
      <c r="U20" s="14">
        <f t="shared" si="2"/>
        <v>6.1344000000000003</v>
      </c>
      <c r="V20" s="14">
        <f t="shared" si="2"/>
        <v>7.0898000000000003</v>
      </c>
      <c r="W20" s="14">
        <f t="shared" si="2"/>
        <v>6.3929999999999998</v>
      </c>
      <c r="X20" s="14">
        <f t="shared" si="2"/>
        <v>6.6288</v>
      </c>
      <c r="Y20" s="14">
        <f t="shared" si="2"/>
        <v>10.8949</v>
      </c>
      <c r="Z20" s="14">
        <f t="shared" si="2"/>
        <v>11.9437</v>
      </c>
      <c r="AA20" s="14">
        <f t="shared" si="2"/>
        <v>11.430099999999999</v>
      </c>
      <c r="AB20" s="14"/>
      <c r="AC20" s="14"/>
      <c r="AD20" s="14"/>
      <c r="AE20" s="14"/>
      <c r="AF20" s="14"/>
      <c r="AG20" s="14"/>
      <c r="AH20" s="14"/>
      <c r="AJ20" s="1" t="s">
        <v>7</v>
      </c>
    </row>
    <row r="21" spans="1:36">
      <c r="B21" s="13" t="s">
        <v>46</v>
      </c>
      <c r="C21" s="8">
        <f>+C20/+C19</f>
        <v>5.8526247147049244E-2</v>
      </c>
      <c r="D21" s="8">
        <f t="shared" ref="D21:AA21" si="3">+D20/+D19</f>
        <v>6.538895152198422E-2</v>
      </c>
      <c r="E21" s="8">
        <f t="shared" si="3"/>
        <v>-6.4143203430915535E-2</v>
      </c>
      <c r="F21" s="8">
        <f t="shared" si="3"/>
        <v>1.2190874259839777E-3</v>
      </c>
      <c r="G21" s="8">
        <f t="shared" si="3"/>
        <v>-1.6110842597067828E-4</v>
      </c>
      <c r="H21" s="8">
        <f t="shared" si="3"/>
        <v>3.9376736320811692E-2</v>
      </c>
      <c r="I21" s="8">
        <f t="shared" si="3"/>
        <v>0.11793841073864045</v>
      </c>
      <c r="J21" s="8">
        <f t="shared" si="3"/>
        <v>0.1269997411338338</v>
      </c>
      <c r="K21" s="8">
        <f t="shared" si="3"/>
        <v>0.18366241772890113</v>
      </c>
      <c r="L21" s="8">
        <f t="shared" si="3"/>
        <v>0.22210663892667573</v>
      </c>
      <c r="M21" s="8">
        <f t="shared" si="3"/>
        <v>0.2736277823097541</v>
      </c>
      <c r="N21" s="8">
        <f t="shared" si="3"/>
        <v>0.28187044844768111</v>
      </c>
      <c r="O21" s="8">
        <f t="shared" si="3"/>
        <v>0.31215068961376086</v>
      </c>
      <c r="P21" s="8">
        <f t="shared" si="3"/>
        <v>0.35295959311984049</v>
      </c>
      <c r="Q21" s="8">
        <f t="shared" si="3"/>
        <v>0.28669475162366154</v>
      </c>
      <c r="R21" s="8">
        <f t="shared" si="3"/>
        <v>0.28722339232473537</v>
      </c>
      <c r="S21" s="8">
        <f t="shared" si="3"/>
        <v>0.30477290717326661</v>
      </c>
      <c r="T21" s="8">
        <f t="shared" si="3"/>
        <v>0.27835410106706115</v>
      </c>
      <c r="U21" s="8">
        <f t="shared" si="3"/>
        <v>0.26760428208729942</v>
      </c>
      <c r="V21" s="8">
        <f t="shared" si="3"/>
        <v>0.26694026619477024</v>
      </c>
      <c r="W21" s="8">
        <f t="shared" si="3"/>
        <v>0.24572017188496931</v>
      </c>
      <c r="X21" s="8">
        <f t="shared" si="3"/>
        <v>0.24147314354406862</v>
      </c>
      <c r="Y21" s="8">
        <f t="shared" si="3"/>
        <v>0.29782377527561599</v>
      </c>
      <c r="Z21" s="8">
        <f t="shared" si="3"/>
        <v>0.30288744395528594</v>
      </c>
      <c r="AA21" s="8">
        <f t="shared" si="3"/>
        <v>0.29821412265024722</v>
      </c>
      <c r="AB21" s="8"/>
      <c r="AC21" s="8"/>
      <c r="AD21" s="8"/>
      <c r="AE21" s="8"/>
      <c r="AF21" s="8"/>
      <c r="AG21" s="8"/>
      <c r="AH21" s="8"/>
      <c r="AJ21" s="1"/>
    </row>
    <row r="23" spans="1:36">
      <c r="C23" s="9">
        <v>1999</v>
      </c>
      <c r="D23" s="9">
        <v>2000</v>
      </c>
      <c r="E23" s="9">
        <v>2001</v>
      </c>
      <c r="F23" s="9">
        <v>2002</v>
      </c>
      <c r="G23" s="9">
        <v>2003</v>
      </c>
      <c r="H23" s="9">
        <v>2004</v>
      </c>
      <c r="I23" s="9">
        <v>2005</v>
      </c>
      <c r="J23" s="9">
        <v>2006</v>
      </c>
      <c r="K23" s="9">
        <v>2007</v>
      </c>
      <c r="L23" s="9">
        <v>2008</v>
      </c>
      <c r="M23" s="9">
        <v>2009</v>
      </c>
      <c r="N23" s="9">
        <v>2010</v>
      </c>
      <c r="O23" s="9">
        <v>2011</v>
      </c>
      <c r="P23" s="9">
        <v>2012</v>
      </c>
      <c r="Q23" s="9">
        <v>2013</v>
      </c>
      <c r="R23" s="9">
        <v>2014</v>
      </c>
      <c r="S23" s="9">
        <v>2015</v>
      </c>
      <c r="T23" s="9">
        <v>2016</v>
      </c>
      <c r="U23" s="9">
        <v>2017</v>
      </c>
      <c r="V23" s="9">
        <v>2018</v>
      </c>
      <c r="W23" s="9">
        <v>2019</v>
      </c>
      <c r="X23" s="9">
        <f>+X18</f>
        <v>2020</v>
      </c>
      <c r="Y23" s="9">
        <f t="shared" ref="Y23:AA23" si="4">+Y18</f>
        <v>2021</v>
      </c>
      <c r="Z23" s="9">
        <f t="shared" si="4"/>
        <v>2022</v>
      </c>
      <c r="AA23" s="9">
        <f t="shared" si="4"/>
        <v>2023</v>
      </c>
      <c r="AB23" s="9"/>
      <c r="AC23" s="9"/>
      <c r="AD23" s="9"/>
      <c r="AE23" s="9"/>
      <c r="AF23" s="9"/>
      <c r="AG23" s="9"/>
      <c r="AH23" s="9"/>
    </row>
    <row r="24" spans="1:36">
      <c r="B24" s="7" t="s">
        <v>34</v>
      </c>
      <c r="C24" s="3">
        <f>+C9</f>
        <v>314</v>
      </c>
      <c r="D24" s="3">
        <f t="shared" ref="D24:AA24" si="5">+D9</f>
        <v>380</v>
      </c>
      <c r="E24" s="3">
        <f t="shared" si="5"/>
        <v>430</v>
      </c>
      <c r="F24" s="3">
        <f t="shared" si="5"/>
        <v>446</v>
      </c>
      <c r="G24" s="3">
        <f t="shared" si="5"/>
        <v>471</v>
      </c>
      <c r="H24" s="3">
        <f t="shared" si="5"/>
        <v>489</v>
      </c>
      <c r="I24" s="3">
        <f t="shared" si="5"/>
        <v>535</v>
      </c>
      <c r="J24" s="3">
        <f t="shared" si="5"/>
        <v>712</v>
      </c>
      <c r="K24" s="3">
        <f t="shared" si="5"/>
        <v>782</v>
      </c>
      <c r="L24" s="3">
        <f t="shared" si="5"/>
        <v>1109</v>
      </c>
      <c r="M24" s="3">
        <f t="shared" si="5"/>
        <v>1333</v>
      </c>
      <c r="N24" s="3">
        <f t="shared" si="5"/>
        <v>1782</v>
      </c>
      <c r="O24" s="3">
        <f t="shared" si="5"/>
        <v>2429</v>
      </c>
      <c r="P24" s="3">
        <f t="shared" si="5"/>
        <v>3381</v>
      </c>
      <c r="Q24" s="3">
        <f t="shared" si="5"/>
        <v>4475</v>
      </c>
      <c r="R24" s="3">
        <f t="shared" si="5"/>
        <v>6041</v>
      </c>
      <c r="S24" s="3">
        <f t="shared" si="5"/>
        <v>8067</v>
      </c>
      <c r="T24" s="3">
        <f t="shared" si="5"/>
        <v>10045</v>
      </c>
      <c r="U24" s="3">
        <f t="shared" si="5"/>
        <v>11581</v>
      </c>
      <c r="V24" s="3">
        <f t="shared" si="5"/>
        <v>14236</v>
      </c>
      <c r="W24" s="3">
        <f t="shared" si="5"/>
        <v>16217</v>
      </c>
      <c r="X24" s="3">
        <f t="shared" si="5"/>
        <v>18752</v>
      </c>
      <c r="Y24" s="3">
        <f t="shared" si="5"/>
        <v>21914</v>
      </c>
      <c r="Z24" s="3">
        <f t="shared" si="5"/>
        <v>26251</v>
      </c>
      <c r="AA24" s="3">
        <f t="shared" si="5"/>
        <v>29915</v>
      </c>
      <c r="AB24" s="3"/>
      <c r="AC24" s="3"/>
      <c r="AD24" s="3"/>
      <c r="AE24" s="3"/>
      <c r="AF24" s="3"/>
      <c r="AG24" s="3"/>
      <c r="AH24" s="3"/>
    </row>
    <row r="25" spans="1:36">
      <c r="B25" t="s">
        <v>42</v>
      </c>
      <c r="C25" s="8">
        <f>+C24/C5</f>
        <v>5.1190088033909356E-2</v>
      </c>
      <c r="D25" s="8">
        <f t="shared" ref="D25:AA25" si="6">+D24/D5</f>
        <v>4.7601152448954027E-2</v>
      </c>
      <c r="E25" s="8">
        <f t="shared" si="6"/>
        <v>8.0179004288644412E-2</v>
      </c>
      <c r="F25" s="8">
        <f t="shared" si="6"/>
        <v>7.7673284569836298E-2</v>
      </c>
      <c r="G25" s="8">
        <f t="shared" si="6"/>
        <v>7.5882068632189464E-2</v>
      </c>
      <c r="H25" s="8">
        <f t="shared" si="6"/>
        <v>5.9065104481217538E-2</v>
      </c>
      <c r="I25" s="8">
        <f t="shared" si="6"/>
        <v>3.8403560404852488E-2</v>
      </c>
      <c r="J25" s="8">
        <f t="shared" si="6"/>
        <v>3.6862542065752006E-2</v>
      </c>
      <c r="K25" s="8">
        <f t="shared" si="6"/>
        <v>3.2575189535949345E-2</v>
      </c>
      <c r="L25" s="8">
        <f t="shared" si="6"/>
        <v>2.9580432637166254E-2</v>
      </c>
      <c r="M25" s="8">
        <f t="shared" si="6"/>
        <v>3.1068640018645847E-2</v>
      </c>
      <c r="N25" s="8">
        <f t="shared" si="6"/>
        <v>2.7320812571866616E-2</v>
      </c>
      <c r="O25" s="8">
        <f t="shared" si="6"/>
        <v>2.2439006364954873E-2</v>
      </c>
      <c r="P25" s="8">
        <f t="shared" si="6"/>
        <v>2.1602729572929181E-2</v>
      </c>
      <c r="Q25" s="8">
        <f t="shared" si="6"/>
        <v>2.6183371365045931E-2</v>
      </c>
      <c r="R25" s="8">
        <f t="shared" si="6"/>
        <v>3.3047949889220163E-2</v>
      </c>
      <c r="S25" s="8">
        <f t="shared" si="6"/>
        <v>3.4516398177267184E-2</v>
      </c>
      <c r="T25" s="8">
        <f t="shared" si="6"/>
        <v>4.6582482760539605E-2</v>
      </c>
      <c r="U25" s="8">
        <f t="shared" si="6"/>
        <v>5.0520428906706681E-2</v>
      </c>
      <c r="V25" s="8">
        <f t="shared" si="6"/>
        <v>5.3600406634161032E-2</v>
      </c>
      <c r="W25" s="8">
        <f t="shared" si="6"/>
        <v>6.233136285716482E-2</v>
      </c>
      <c r="X25" s="8">
        <f t="shared" si="6"/>
        <v>6.8309564140393061E-2</v>
      </c>
      <c r="Y25" s="8">
        <f t="shared" si="6"/>
        <v>5.9904269074427925E-2</v>
      </c>
      <c r="Z25" s="8">
        <f t="shared" si="6"/>
        <v>6.657148363798665E-2</v>
      </c>
      <c r="AA25" s="8">
        <f t="shared" si="6"/>
        <v>7.8048971392045086E-2</v>
      </c>
      <c r="AB25" s="8"/>
      <c r="AC25" s="8"/>
      <c r="AD25" s="8"/>
      <c r="AE25" s="8"/>
      <c r="AF25" s="8"/>
      <c r="AG25" s="8"/>
      <c r="AH25" s="8"/>
    </row>
    <row r="27" spans="1:36">
      <c r="A27" s="1" t="s">
        <v>47</v>
      </c>
      <c r="C27" s="9">
        <v>1999</v>
      </c>
      <c r="D27" s="9">
        <v>2000</v>
      </c>
      <c r="E27" s="9">
        <v>2001</v>
      </c>
      <c r="F27" s="9">
        <v>2002</v>
      </c>
      <c r="G27" s="9">
        <v>2003</v>
      </c>
      <c r="H27" s="9">
        <v>2004</v>
      </c>
      <c r="I27" s="9">
        <v>2005</v>
      </c>
      <c r="J27" s="9">
        <v>2006</v>
      </c>
      <c r="K27" s="9">
        <v>2007</v>
      </c>
      <c r="L27" s="9">
        <v>2008</v>
      </c>
      <c r="M27" s="9">
        <v>2009</v>
      </c>
      <c r="N27" s="9">
        <v>2010</v>
      </c>
      <c r="O27" s="9">
        <v>2011</v>
      </c>
      <c r="P27" s="9">
        <v>2012</v>
      </c>
      <c r="Q27" s="9">
        <v>2013</v>
      </c>
      <c r="R27" s="9">
        <v>2014</v>
      </c>
      <c r="S27" s="9">
        <v>2015</v>
      </c>
      <c r="T27" s="9">
        <v>2016</v>
      </c>
      <c r="U27" s="9">
        <v>2017</v>
      </c>
      <c r="V27" s="9">
        <v>2018</v>
      </c>
      <c r="W27" s="9">
        <v>2019</v>
      </c>
      <c r="X27" s="9">
        <v>2020</v>
      </c>
      <c r="Y27" s="9">
        <v>2021</v>
      </c>
      <c r="Z27" s="9">
        <v>2022</v>
      </c>
      <c r="AA27" s="9">
        <v>2023</v>
      </c>
      <c r="AB27" s="9"/>
      <c r="AC27" s="9"/>
      <c r="AD27" s="9"/>
      <c r="AE27" s="9"/>
      <c r="AF27" s="9"/>
      <c r="AG27" s="9"/>
      <c r="AH27" s="9"/>
    </row>
    <row r="28" spans="1:36">
      <c r="B28" s="6" t="s">
        <v>30</v>
      </c>
      <c r="G28" s="97">
        <f>AVERAGE(C5:G5)</f>
        <v>6285.8</v>
      </c>
      <c r="H28" s="81">
        <f>AVERAGE(D5:H5)</f>
        <v>6714.8</v>
      </c>
      <c r="I28" s="17">
        <f>AVERAGE(E5:I5)</f>
        <v>7904.4</v>
      </c>
      <c r="J28" s="17"/>
      <c r="K28" s="17"/>
      <c r="L28" s="97">
        <f>AVERAGE(H5:L5)</f>
        <v>20604.400000000001</v>
      </c>
      <c r="M28" s="81">
        <f>AVERAGE(I5:M5)</f>
        <v>27529.599999999999</v>
      </c>
      <c r="N28" s="17">
        <f>AVERAGE(J5:N5)</f>
        <v>37788.400000000001</v>
      </c>
      <c r="O28" s="17"/>
      <c r="P28" s="17"/>
      <c r="Q28" s="97">
        <f>AVERAGE(M5:Q5)</f>
        <v>108759.4</v>
      </c>
      <c r="R28" s="81">
        <f>AVERAGE(N5:R5)</f>
        <v>136737.4</v>
      </c>
      <c r="S28" s="17">
        <f>AVERAGE(O5:S5)</f>
        <v>170435.4</v>
      </c>
      <c r="T28" s="17"/>
      <c r="U28" s="17"/>
      <c r="V28" s="97">
        <f>AVERAGE(R5:V5)</f>
        <v>225395.6</v>
      </c>
      <c r="W28" s="81">
        <f>AVERAGE(S5:W5)</f>
        <v>240871.4</v>
      </c>
      <c r="X28" s="81"/>
      <c r="Y28" s="81"/>
      <c r="Z28" s="81"/>
      <c r="AA28" s="97">
        <f>AVERAGE(W5:AA5)</f>
        <v>335623.8</v>
      </c>
      <c r="AB28" s="81"/>
      <c r="AC28" s="81"/>
      <c r="AD28" s="81"/>
      <c r="AE28" s="81"/>
      <c r="AF28" s="81"/>
      <c r="AG28" s="81"/>
      <c r="AH28" s="81"/>
      <c r="AI28" s="16"/>
    </row>
    <row r="29" spans="1:36">
      <c r="B29" s="13" t="s">
        <v>37</v>
      </c>
      <c r="G29" s="97">
        <f>AVERAGE(C12:G12)</f>
        <v>108.6</v>
      </c>
      <c r="H29" s="81">
        <f>AVERAGE(D12:H12)</f>
        <v>102</v>
      </c>
      <c r="I29" s="17">
        <f>AVERAGE(E12:I12)</f>
        <v>326.2</v>
      </c>
      <c r="J29" s="17"/>
      <c r="K29" s="17"/>
      <c r="L29" s="97">
        <f>AVERAGE(H12:L12)</f>
        <v>3431.6</v>
      </c>
      <c r="M29" s="81">
        <f>AVERAGE(I12:M12)</f>
        <v>5714.4</v>
      </c>
      <c r="N29" s="17">
        <f>AVERAGE(J12:N12)</f>
        <v>9062.7999999999993</v>
      </c>
      <c r="O29" s="17"/>
      <c r="P29" s="17"/>
      <c r="Q29" s="97">
        <f>AVERAGE(M12:Q12)</f>
        <v>33631</v>
      </c>
      <c r="R29" s="81">
        <f>AVERAGE(N12:R12)</f>
        <v>41783.599999999999</v>
      </c>
      <c r="S29" s="17">
        <f>AVERAGE(O12:S12)</f>
        <v>52352.6</v>
      </c>
      <c r="T29" s="17"/>
      <c r="U29" s="17"/>
      <c r="V29" s="97">
        <f>AVERAGE(R12:V12)</f>
        <v>63199.8</v>
      </c>
      <c r="W29" s="81">
        <f>AVERAGE(S12:W12)</f>
        <v>65485.2</v>
      </c>
      <c r="X29" s="81"/>
      <c r="Y29" s="81"/>
      <c r="Z29" s="81"/>
      <c r="AA29" s="97">
        <f>AVERAGE(W12:AA12)</f>
        <v>94581</v>
      </c>
      <c r="AB29" s="81"/>
      <c r="AC29" s="81"/>
      <c r="AD29" s="81"/>
      <c r="AE29" s="81"/>
      <c r="AF29" s="81"/>
      <c r="AG29" s="81"/>
      <c r="AH29" s="81"/>
      <c r="AI29" s="16"/>
    </row>
    <row r="30" spans="1:36">
      <c r="B30" s="13" t="s">
        <v>46</v>
      </c>
      <c r="G30" s="98">
        <f>+G29/G28</f>
        <v>1.7277037131311845E-2</v>
      </c>
      <c r="H30" s="82">
        <f>+H29/H28</f>
        <v>1.5190325847381902E-2</v>
      </c>
      <c r="I30" s="8">
        <f>+I29/I28</f>
        <v>4.1268154445625219E-2</v>
      </c>
      <c r="J30" s="8"/>
      <c r="K30" s="8"/>
      <c r="L30" s="98">
        <f>+L29/L28</f>
        <v>0.16654695113665041</v>
      </c>
      <c r="M30" s="82">
        <f>+M29/M28</f>
        <v>0.20757293967220736</v>
      </c>
      <c r="N30" s="8">
        <f>+N29/N28</f>
        <v>0.23983021244614747</v>
      </c>
      <c r="O30" s="8"/>
      <c r="P30" s="8"/>
      <c r="Q30" s="98">
        <f>+Q29/Q28</f>
        <v>0.30922384639856421</v>
      </c>
      <c r="R30" s="82">
        <f>+R29/R28</f>
        <v>0.30557550458031235</v>
      </c>
      <c r="S30" s="8">
        <f>+S29/S28</f>
        <v>0.30716975464017454</v>
      </c>
      <c r="T30" s="8"/>
      <c r="U30" s="8"/>
      <c r="V30" s="98">
        <f>+V29/V28</f>
        <v>0.28039500327424316</v>
      </c>
      <c r="W30" s="82">
        <f>+W29/W28</f>
        <v>0.27186789299186204</v>
      </c>
      <c r="X30" s="82"/>
      <c r="Y30" s="82"/>
      <c r="Z30" s="82"/>
      <c r="AA30" s="98">
        <f>+AA29/AA28</f>
        <v>0.28180659416882831</v>
      </c>
      <c r="AB30" s="82"/>
      <c r="AC30" s="82"/>
      <c r="AD30" s="82"/>
      <c r="AE30" s="82"/>
      <c r="AF30" s="82"/>
      <c r="AG30" s="82"/>
      <c r="AH30" s="82"/>
      <c r="AI30" s="16"/>
    </row>
    <row r="31" spans="1:36">
      <c r="B31" s="7" t="s">
        <v>34</v>
      </c>
      <c r="G31" s="99">
        <f t="shared" ref="G31:I32" si="7">AVERAGE(C24:G24)</f>
        <v>408.2</v>
      </c>
      <c r="H31" s="2">
        <f t="shared" si="7"/>
        <v>443.2</v>
      </c>
      <c r="I31" s="3">
        <f t="shared" si="7"/>
        <v>474.2</v>
      </c>
      <c r="L31" s="99">
        <f t="shared" ref="L31:N32" si="8">AVERAGE(H24:L24)</f>
        <v>725.4</v>
      </c>
      <c r="M31" s="2">
        <f t="shared" si="8"/>
        <v>894.2</v>
      </c>
      <c r="N31" s="3">
        <f t="shared" si="8"/>
        <v>1143.5999999999999</v>
      </c>
      <c r="Q31" s="99">
        <f t="shared" ref="Q31:S32" si="9">AVERAGE(M24:Q24)</f>
        <v>2680</v>
      </c>
      <c r="R31" s="2">
        <f t="shared" si="9"/>
        <v>3621.6</v>
      </c>
      <c r="S31" s="3">
        <f t="shared" si="9"/>
        <v>4878.6000000000004</v>
      </c>
      <c r="V31" s="99">
        <f t="shared" ref="V31:W32" si="10">AVERAGE(R24:V24)</f>
        <v>9994</v>
      </c>
      <c r="W31" s="2">
        <f t="shared" si="10"/>
        <v>12029.2</v>
      </c>
      <c r="X31" s="2"/>
      <c r="Y31" s="2"/>
      <c r="Z31" s="2"/>
      <c r="AA31" s="99">
        <f t="shared" ref="AA31:AA32" si="11">AVERAGE(W24:AA24)</f>
        <v>22609.8</v>
      </c>
      <c r="AB31" s="2"/>
      <c r="AC31" s="2"/>
      <c r="AD31" s="2"/>
      <c r="AE31" s="2"/>
      <c r="AF31" s="2"/>
      <c r="AG31" s="2"/>
      <c r="AH31" s="2"/>
      <c r="AI31" s="3"/>
    </row>
    <row r="32" spans="1:36">
      <c r="B32" t="s">
        <v>42</v>
      </c>
      <c r="G32" s="98">
        <f t="shared" si="7"/>
        <v>6.6505119594706702E-2</v>
      </c>
      <c r="H32" s="82">
        <f t="shared" si="7"/>
        <v>6.8080122884168343E-2</v>
      </c>
      <c r="I32" s="8">
        <f t="shared" si="7"/>
        <v>6.6240604475348047E-2</v>
      </c>
      <c r="L32" s="98">
        <f t="shared" si="8"/>
        <v>3.929736582498753E-2</v>
      </c>
      <c r="M32" s="82">
        <f t="shared" si="8"/>
        <v>3.3698072932473191E-2</v>
      </c>
      <c r="N32" s="8">
        <f t="shared" si="8"/>
        <v>3.1481523365876014E-2</v>
      </c>
      <c r="Q32" s="98">
        <f t="shared" si="9"/>
        <v>2.5722911978688489E-2</v>
      </c>
      <c r="R32" s="82">
        <f t="shared" si="9"/>
        <v>2.6118773952803355E-2</v>
      </c>
      <c r="S32" s="8">
        <f t="shared" si="9"/>
        <v>2.7557891073883466E-2</v>
      </c>
      <c r="V32" s="98">
        <f t="shared" si="10"/>
        <v>4.3653533273578939E-2</v>
      </c>
      <c r="W32" s="82">
        <f t="shared" si="10"/>
        <v>4.9510215867167869E-2</v>
      </c>
      <c r="X32" s="82"/>
      <c r="Y32" s="82"/>
      <c r="Z32" s="82"/>
      <c r="AA32" s="98">
        <f t="shared" si="11"/>
        <v>6.7033130220403497E-2</v>
      </c>
      <c r="AB32" s="82"/>
      <c r="AC32" s="82"/>
      <c r="AD32" s="82"/>
      <c r="AE32" s="82"/>
      <c r="AF32" s="82"/>
      <c r="AG32" s="82"/>
      <c r="AH32" s="82"/>
      <c r="AI32" s="8"/>
    </row>
    <row r="33" spans="1:34">
      <c r="E33" t="s">
        <v>315</v>
      </c>
      <c r="H33" t="s">
        <v>318</v>
      </c>
      <c r="I33" t="s">
        <v>317</v>
      </c>
      <c r="K33" t="s">
        <v>319</v>
      </c>
      <c r="L33" t="s">
        <v>314</v>
      </c>
      <c r="N33" t="s">
        <v>316</v>
      </c>
    </row>
    <row r="34" spans="1:34">
      <c r="A34" s="1" t="s">
        <v>320</v>
      </c>
    </row>
    <row r="35" spans="1:34">
      <c r="B35" s="6" t="s">
        <v>30</v>
      </c>
      <c r="M35" s="81">
        <f>AVERAGE(E5:M5)</f>
        <v>18137.666666666668</v>
      </c>
      <c r="N35" s="81">
        <f>AVERAGE(F5:N5)</f>
        <v>24789</v>
      </c>
      <c r="P35" s="81">
        <f>AVERAGE(H5:P5)</f>
        <v>52878.777777777781</v>
      </c>
      <c r="Q35" s="81">
        <f>AVERAGE(I5:Q5)</f>
        <v>70948.888888888891</v>
      </c>
      <c r="W35" s="81">
        <f>AVERAGE(O5:W5)</f>
        <v>202535.44444444444</v>
      </c>
      <c r="X35" s="81">
        <f>AVERAGE(P5:X5)</f>
        <v>221009.44444444444</v>
      </c>
      <c r="Y35" s="81"/>
      <c r="Z35" s="81"/>
      <c r="AA35" s="81">
        <f>AVERAGE(S5:AA5)</f>
        <v>291366.88888888888</v>
      </c>
      <c r="AB35" s="81"/>
      <c r="AC35" s="81"/>
      <c r="AD35" s="81"/>
      <c r="AE35" s="81"/>
      <c r="AF35" s="81"/>
      <c r="AG35" s="81"/>
      <c r="AH35" s="81"/>
    </row>
    <row r="36" spans="1:34">
      <c r="B36" s="13" t="s">
        <v>37</v>
      </c>
      <c r="M36" s="81">
        <f>AVERAGE(E12:M12)</f>
        <v>3173.3333333333335</v>
      </c>
      <c r="N36" s="81">
        <f>AVERAGE(F12:N12)</f>
        <v>5254.333333333333</v>
      </c>
      <c r="P36" s="81">
        <f>AVERAGE(H12:P12)</f>
        <v>15146</v>
      </c>
      <c r="Q36" s="81">
        <f>AVERAGE(I12:Q12)</f>
        <v>20554.111111111109</v>
      </c>
      <c r="W36" s="81">
        <f>AVERAGE(O12:W12)</f>
        <v>57551</v>
      </c>
      <c r="X36" s="81">
        <f>AVERAGE(P12:X12)</f>
        <v>61161.888888888891</v>
      </c>
      <c r="Y36" s="81"/>
      <c r="Z36" s="81"/>
      <c r="AA36" s="81">
        <f>AVERAGE(S12:AA12)</f>
        <v>81822.333333333328</v>
      </c>
      <c r="AB36" s="81"/>
      <c r="AC36" s="81"/>
      <c r="AD36" s="81"/>
      <c r="AE36" s="81"/>
      <c r="AF36" s="81"/>
      <c r="AG36" s="81"/>
      <c r="AH36" s="81"/>
    </row>
    <row r="37" spans="1:34">
      <c r="B37" s="13" t="s">
        <v>46</v>
      </c>
      <c r="M37" s="82">
        <f>+M36/M35</f>
        <v>0.17495819013838604</v>
      </c>
      <c r="N37" s="82">
        <f>+N36/N35</f>
        <v>0.21196229510401118</v>
      </c>
      <c r="P37" s="82">
        <f>+P36/P35</f>
        <v>0.28642870800930426</v>
      </c>
      <c r="Q37" s="82">
        <f>+Q36/Q35</f>
        <v>0.28970307263444728</v>
      </c>
      <c r="W37" s="82">
        <f>+W36/W35</f>
        <v>0.28415273266297969</v>
      </c>
      <c r="X37" s="82">
        <f>+X36/X35</f>
        <v>0.27673880201198042</v>
      </c>
      <c r="Y37" s="82"/>
      <c r="Z37" s="82"/>
      <c r="AA37" s="82">
        <f>+AA36/AA35</f>
        <v>0.28082234616760388</v>
      </c>
      <c r="AB37" s="82"/>
      <c r="AC37" s="82"/>
      <c r="AD37" s="82"/>
      <c r="AE37" s="82"/>
      <c r="AF37" s="82"/>
      <c r="AG37" s="82"/>
      <c r="AH37" s="82"/>
    </row>
    <row r="38" spans="1:34">
      <c r="B38" s="7" t="s">
        <v>34</v>
      </c>
      <c r="M38" s="2">
        <f>AVERAGE(I9:M9)</f>
        <v>894.2</v>
      </c>
      <c r="N38" s="2">
        <f>AVERAGE(J9:N9)</f>
        <v>1143.5999999999999</v>
      </c>
      <c r="P38" s="2">
        <f>AVERAGE(L9:P9)</f>
        <v>2006.8</v>
      </c>
      <c r="Q38" s="2">
        <f>AVERAGE(M9:Q9)</f>
        <v>2680</v>
      </c>
      <c r="W38" s="2">
        <f>AVERAGE(S9:W9)</f>
        <v>12029.2</v>
      </c>
      <c r="X38" s="2">
        <f>AVERAGE(T9:X9)</f>
        <v>14166.2</v>
      </c>
      <c r="Y38" s="2"/>
      <c r="Z38" s="2"/>
      <c r="AA38" s="2">
        <f>AVERAGE(W9:AA9)</f>
        <v>22609.8</v>
      </c>
      <c r="AB38" s="2"/>
      <c r="AC38" s="2"/>
      <c r="AD38" s="2"/>
      <c r="AE38" s="2"/>
      <c r="AF38" s="2"/>
      <c r="AG38" s="2"/>
      <c r="AH38" s="2"/>
    </row>
    <row r="39" spans="1:34">
      <c r="B39" t="s">
        <v>42</v>
      </c>
      <c r="M39" s="82">
        <f>+M38/M35</f>
        <v>4.9300718578280923E-2</v>
      </c>
      <c r="N39" s="82">
        <f>+N38/N35</f>
        <v>4.6133365605712205E-2</v>
      </c>
      <c r="P39" s="82">
        <f>+P38/P35</f>
        <v>3.795095280820493E-2</v>
      </c>
      <c r="Q39" s="82">
        <f>+Q38/Q35</f>
        <v>3.7773671187396246E-2</v>
      </c>
      <c r="W39" s="82">
        <f>+W38/W35</f>
        <v>5.9393060967655051E-2</v>
      </c>
      <c r="X39" s="82">
        <f>+X38/X35</f>
        <v>6.4097713270171969E-2</v>
      </c>
      <c r="Y39" s="82"/>
      <c r="Z39" s="82"/>
      <c r="AA39" s="82">
        <f>+AA38/AA35</f>
        <v>7.7599071350286888E-2</v>
      </c>
      <c r="AB39" s="82"/>
      <c r="AC39" s="82"/>
      <c r="AD39" s="82"/>
      <c r="AE39" s="82"/>
      <c r="AF39" s="82"/>
      <c r="AG39" s="82"/>
      <c r="AH39" s="82"/>
    </row>
  </sheetData>
  <customSheetViews>
    <customSheetView guid="{BD98B63B-DCB5-4DA0-98FC-840192A00168}" showPageBreaks="1" printArea="1">
      <pane xSplit="2" ySplit="4" topLeftCell="AK5" activePane="bottomRight" state="frozen"/>
      <selection pane="bottomRight" activeCell="BC25" sqref="AO5:BC25"/>
      <pageMargins left="0.7" right="0.7" top="0.75" bottom="0.75" header="0.3" footer="0.3"/>
      <pageSetup paperSize="9" orientation="landscape" horizontalDpi="0" verticalDpi="0" r:id="rId1"/>
    </customSheetView>
  </customSheetViews>
  <phoneticPr fontId="2"/>
  <pageMargins left="0.7" right="0.7" top="0.75" bottom="0.75" header="0.3" footer="0.3"/>
  <pageSetup paperSize="9" orientation="landscape" horizontalDpi="0" verticalDpi="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8AA99-6AD6-44B7-B3B0-6B055786FC0E}">
  <sheetPr>
    <tabColor theme="9" tint="-0.249977111117893"/>
  </sheetPr>
  <dimension ref="A1:AY71"/>
  <sheetViews>
    <sheetView topLeftCell="B10" workbookViewId="0">
      <selection activeCell="B3" sqref="B3"/>
    </sheetView>
  </sheetViews>
  <sheetFormatPr defaultColWidth="8.88671875" defaultRowHeight="16.2"/>
  <cols>
    <col min="1" max="22" width="8.88671875" style="37"/>
    <col min="23" max="23" width="1.33203125" style="37" customWidth="1"/>
    <col min="24" max="25" width="8.88671875" style="37"/>
    <col min="26" max="26" width="35.109375" style="37" customWidth="1"/>
    <col min="27" max="27" width="9.6640625" style="37" customWidth="1"/>
    <col min="28" max="28" width="10.44140625" style="37" customWidth="1"/>
    <col min="29" max="29" width="9.44140625" style="37" customWidth="1"/>
    <col min="30" max="30" width="8.88671875" style="37"/>
    <col min="31" max="31" width="11.33203125" style="37" customWidth="1"/>
    <col min="32" max="32" width="9.44140625" style="37" customWidth="1"/>
    <col min="33" max="37" width="8.88671875" style="37"/>
    <col min="38" max="38" width="38.6640625" style="37" customWidth="1"/>
    <col min="39" max="16384" width="8.88671875" style="37"/>
  </cols>
  <sheetData>
    <row r="1" spans="1:51">
      <c r="A1" s="43" t="s">
        <v>218</v>
      </c>
      <c r="V1" s="37" t="s">
        <v>343</v>
      </c>
    </row>
    <row r="2" spans="1:51" ht="18">
      <c r="Y2" s="60"/>
      <c r="Z2" s="87" t="s">
        <v>345</v>
      </c>
      <c r="AA2" s="18"/>
      <c r="AB2" s="18"/>
      <c r="AC2" s="18"/>
    </row>
    <row r="3" spans="1:51" ht="18">
      <c r="B3" s="40"/>
      <c r="C3" s="42" t="s">
        <v>321</v>
      </c>
      <c r="D3" s="42" t="s">
        <v>322</v>
      </c>
      <c r="E3" s="42" t="s">
        <v>323</v>
      </c>
      <c r="F3" s="42" t="s">
        <v>324</v>
      </c>
      <c r="G3" s="42" t="s">
        <v>325</v>
      </c>
      <c r="H3" s="42" t="s">
        <v>326</v>
      </c>
      <c r="I3" s="42" t="s">
        <v>327</v>
      </c>
      <c r="J3" s="42" t="s">
        <v>328</v>
      </c>
      <c r="K3" s="42" t="s">
        <v>329</v>
      </c>
      <c r="L3" s="42" t="s">
        <v>330</v>
      </c>
      <c r="M3" s="42" t="s">
        <v>331</v>
      </c>
      <c r="N3" s="42" t="s">
        <v>332</v>
      </c>
      <c r="O3" s="41" t="s">
        <v>333</v>
      </c>
      <c r="P3" s="41" t="s">
        <v>334</v>
      </c>
      <c r="Q3" s="41" t="s">
        <v>335</v>
      </c>
      <c r="R3" s="41" t="s">
        <v>336</v>
      </c>
      <c r="S3" s="41" t="s">
        <v>337</v>
      </c>
      <c r="T3" s="41" t="s">
        <v>338</v>
      </c>
      <c r="U3" s="41" t="s">
        <v>339</v>
      </c>
      <c r="V3" s="41" t="s">
        <v>340</v>
      </c>
      <c r="W3" s="41"/>
      <c r="Y3" s="18"/>
      <c r="Z3" s="83" t="s">
        <v>50</v>
      </c>
      <c r="AA3" s="83">
        <v>2019</v>
      </c>
      <c r="AB3" s="83">
        <v>2018</v>
      </c>
      <c r="AC3" s="83">
        <v>2017</v>
      </c>
      <c r="AE3" s="83" t="s">
        <v>82</v>
      </c>
      <c r="AF3" s="37">
        <v>2015</v>
      </c>
      <c r="AH3" s="37">
        <v>2014</v>
      </c>
      <c r="AJ3" s="37">
        <v>2013</v>
      </c>
      <c r="AL3" s="83" t="s">
        <v>50</v>
      </c>
      <c r="AM3" s="83">
        <v>2012</v>
      </c>
      <c r="AN3" s="83">
        <v>2011</v>
      </c>
      <c r="AO3" s="83">
        <v>2010</v>
      </c>
      <c r="AU3" s="83" t="s">
        <v>82</v>
      </c>
      <c r="AV3" s="83">
        <v>2013</v>
      </c>
      <c r="AW3" s="83">
        <v>2012</v>
      </c>
      <c r="AX3" s="83">
        <v>2011</v>
      </c>
    </row>
    <row r="4" spans="1:51" ht="18">
      <c r="B4" s="40" t="s">
        <v>95</v>
      </c>
      <c r="C4" s="39"/>
      <c r="D4" s="39"/>
      <c r="E4" s="39"/>
      <c r="F4" s="39"/>
      <c r="G4" s="39"/>
      <c r="H4" s="39"/>
      <c r="I4" s="39"/>
      <c r="J4" s="39">
        <v>123</v>
      </c>
      <c r="K4" s="39">
        <v>1844</v>
      </c>
      <c r="L4" s="39">
        <v>13033</v>
      </c>
      <c r="M4" s="39">
        <v>25179</v>
      </c>
      <c r="N4" s="39">
        <v>47057</v>
      </c>
      <c r="O4" s="39">
        <v>78692</v>
      </c>
      <c r="P4" s="39">
        <v>91279</v>
      </c>
      <c r="Q4" s="39">
        <v>101991</v>
      </c>
      <c r="R4" s="39">
        <v>155041</v>
      </c>
      <c r="S4" s="39">
        <v>136700</v>
      </c>
      <c r="T4" s="39">
        <v>141319</v>
      </c>
      <c r="U4" s="39">
        <v>166699</v>
      </c>
      <c r="V4" s="39">
        <v>142381</v>
      </c>
      <c r="W4" s="39"/>
      <c r="X4" s="40" t="s">
        <v>95</v>
      </c>
      <c r="Y4" s="18"/>
      <c r="Z4" s="83" t="s">
        <v>214</v>
      </c>
      <c r="AA4" s="84">
        <v>142381</v>
      </c>
      <c r="AB4" s="84">
        <v>164888</v>
      </c>
      <c r="AC4" s="84">
        <v>139337</v>
      </c>
      <c r="AE4" s="83" t="s">
        <v>214</v>
      </c>
      <c r="AF4" s="84">
        <v>155041</v>
      </c>
      <c r="AG4" s="89">
        <v>0.52</v>
      </c>
      <c r="AH4" s="84">
        <v>101991</v>
      </c>
      <c r="AI4" s="89">
        <v>0.12</v>
      </c>
      <c r="AJ4" s="84">
        <v>91279</v>
      </c>
      <c r="AL4" s="83" t="s">
        <v>266</v>
      </c>
      <c r="AM4" s="84">
        <v>6040</v>
      </c>
      <c r="AN4" s="84">
        <v>6439</v>
      </c>
      <c r="AO4" s="84">
        <v>6201</v>
      </c>
      <c r="AV4" s="88"/>
      <c r="AW4" s="88"/>
      <c r="AX4" s="88"/>
    </row>
    <row r="5" spans="1:51" ht="18">
      <c r="B5" s="40" t="s">
        <v>94</v>
      </c>
      <c r="C5" s="39"/>
      <c r="D5" s="39"/>
      <c r="E5" s="39"/>
      <c r="F5" s="39"/>
      <c r="G5" s="39"/>
      <c r="H5" s="39"/>
      <c r="I5" s="39"/>
      <c r="J5" s="39"/>
      <c r="K5" s="39"/>
      <c r="L5" s="39"/>
      <c r="M5" s="39">
        <v>4958</v>
      </c>
      <c r="N5" s="39">
        <v>20358</v>
      </c>
      <c r="O5" s="39">
        <v>30945</v>
      </c>
      <c r="P5" s="39">
        <v>31980</v>
      </c>
      <c r="Q5" s="39">
        <v>30283</v>
      </c>
      <c r="R5" s="39">
        <v>23227</v>
      </c>
      <c r="S5" s="39">
        <v>20628</v>
      </c>
      <c r="T5" s="39">
        <v>19222</v>
      </c>
      <c r="U5" s="39">
        <v>18805</v>
      </c>
      <c r="V5" s="39">
        <v>21280</v>
      </c>
      <c r="W5" s="39"/>
      <c r="X5" s="40" t="s">
        <v>94</v>
      </c>
      <c r="Y5" s="18"/>
      <c r="Z5" s="83" t="s">
        <v>213</v>
      </c>
      <c r="AA5" s="11">
        <v>21280</v>
      </c>
      <c r="AB5" s="11">
        <v>18380</v>
      </c>
      <c r="AC5" s="11">
        <v>18802</v>
      </c>
      <c r="AE5" s="83" t="s">
        <v>213</v>
      </c>
      <c r="AF5" s="11">
        <v>23227</v>
      </c>
      <c r="AG5" s="89">
        <v>-0.23</v>
      </c>
      <c r="AH5" s="11">
        <v>30283</v>
      </c>
      <c r="AI5" s="89">
        <v>-0.05</v>
      </c>
      <c r="AJ5" s="11">
        <v>31980</v>
      </c>
      <c r="AL5" s="83" t="s">
        <v>263</v>
      </c>
      <c r="AM5" s="11">
        <v>17181</v>
      </c>
      <c r="AN5" s="11">
        <v>15344</v>
      </c>
      <c r="AO5" s="11">
        <v>11278</v>
      </c>
      <c r="AU5" s="83" t="s">
        <v>261</v>
      </c>
      <c r="AV5" s="84">
        <v>91279</v>
      </c>
      <c r="AW5" s="84">
        <v>78692</v>
      </c>
      <c r="AX5" s="84">
        <v>45998</v>
      </c>
    </row>
    <row r="6" spans="1:51" ht="18">
      <c r="B6" s="40" t="s">
        <v>93</v>
      </c>
      <c r="C6" s="39">
        <v>6885</v>
      </c>
      <c r="D6" s="39">
        <v>4403</v>
      </c>
      <c r="E6" s="39">
        <v>4534</v>
      </c>
      <c r="F6" s="39">
        <v>4491</v>
      </c>
      <c r="G6" s="39">
        <v>4923</v>
      </c>
      <c r="H6" s="39">
        <v>6275</v>
      </c>
      <c r="I6" s="39">
        <v>7375</v>
      </c>
      <c r="J6" s="39">
        <v>10314</v>
      </c>
      <c r="K6" s="39">
        <v>14276</v>
      </c>
      <c r="L6" s="39">
        <v>13859</v>
      </c>
      <c r="M6" s="39">
        <v>17479</v>
      </c>
      <c r="N6" s="39">
        <v>21783</v>
      </c>
      <c r="O6" s="39">
        <v>23221</v>
      </c>
      <c r="P6" s="39">
        <v>21483</v>
      </c>
      <c r="Q6" s="39">
        <v>24079</v>
      </c>
      <c r="R6" s="39">
        <v>25471</v>
      </c>
      <c r="S6" s="39">
        <v>22831</v>
      </c>
      <c r="T6" s="39">
        <v>25850</v>
      </c>
      <c r="U6" s="39">
        <v>25484</v>
      </c>
      <c r="V6" s="39">
        <v>25740</v>
      </c>
      <c r="W6" s="39"/>
      <c r="X6" s="40" t="s">
        <v>93</v>
      </c>
      <c r="Y6" s="18"/>
      <c r="Z6" s="83" t="s">
        <v>212</v>
      </c>
      <c r="AA6" s="11">
        <v>25740</v>
      </c>
      <c r="AB6" s="11">
        <v>25198</v>
      </c>
      <c r="AC6" s="11">
        <v>25569</v>
      </c>
      <c r="AE6" s="83" t="s">
        <v>212</v>
      </c>
      <c r="AF6" s="11">
        <v>25471</v>
      </c>
      <c r="AG6" s="89">
        <v>0.06</v>
      </c>
      <c r="AH6" s="11">
        <v>24079</v>
      </c>
      <c r="AI6" s="89">
        <v>0.12</v>
      </c>
      <c r="AJ6" s="11">
        <v>21483</v>
      </c>
      <c r="AL6" s="83" t="s">
        <v>256</v>
      </c>
      <c r="AM6" s="11">
        <v>23221</v>
      </c>
      <c r="AN6" s="11">
        <v>21783</v>
      </c>
      <c r="AO6" s="11">
        <v>17479</v>
      </c>
      <c r="AP6" s="92" t="s">
        <v>347</v>
      </c>
      <c r="AU6" s="83" t="s">
        <v>259</v>
      </c>
      <c r="AV6" s="11">
        <v>31980</v>
      </c>
      <c r="AW6" s="11">
        <v>30945</v>
      </c>
      <c r="AX6" s="11">
        <v>19168</v>
      </c>
    </row>
    <row r="7" spans="1:51" ht="18">
      <c r="B7" s="40" t="s">
        <v>91</v>
      </c>
      <c r="C7" s="39"/>
      <c r="D7" s="44">
        <v>0</v>
      </c>
      <c r="E7" s="39">
        <v>143</v>
      </c>
      <c r="F7" s="39">
        <v>345</v>
      </c>
      <c r="G7" s="39">
        <v>1306</v>
      </c>
      <c r="H7" s="39">
        <v>4540</v>
      </c>
      <c r="I7" s="39">
        <v>7676</v>
      </c>
      <c r="J7" s="39">
        <v>8305</v>
      </c>
      <c r="K7" s="39">
        <v>9153</v>
      </c>
      <c r="L7" s="39">
        <v>8091</v>
      </c>
      <c r="M7" s="39">
        <v>8274</v>
      </c>
      <c r="N7" s="39">
        <v>7453</v>
      </c>
      <c r="O7" s="39">
        <v>5615</v>
      </c>
      <c r="P7" s="39">
        <v>4411</v>
      </c>
      <c r="Q7" s="39">
        <v>2286</v>
      </c>
      <c r="R7" s="39"/>
      <c r="S7" s="39"/>
      <c r="T7" s="39"/>
      <c r="U7" s="39"/>
      <c r="V7" s="39"/>
      <c r="W7" s="39"/>
      <c r="X7" s="40" t="s">
        <v>91</v>
      </c>
      <c r="Y7" s="18"/>
      <c r="Z7" s="83" t="s">
        <v>344</v>
      </c>
      <c r="AA7" s="11">
        <v>24482</v>
      </c>
      <c r="AB7" s="11">
        <v>17381</v>
      </c>
      <c r="AC7" s="11">
        <v>12826</v>
      </c>
      <c r="AE7" s="83" t="s">
        <v>206</v>
      </c>
      <c r="AF7" s="11">
        <v>19909</v>
      </c>
      <c r="AG7" s="89">
        <v>0.1</v>
      </c>
      <c r="AH7" s="11">
        <v>18063</v>
      </c>
      <c r="AI7" s="89">
        <v>0.13</v>
      </c>
      <c r="AJ7" s="11">
        <v>16051</v>
      </c>
      <c r="AL7" s="88"/>
      <c r="AM7" s="88"/>
      <c r="AN7" s="88"/>
      <c r="AO7" s="88"/>
      <c r="AU7" s="83" t="s">
        <v>257</v>
      </c>
      <c r="AV7" s="11">
        <v>21483</v>
      </c>
      <c r="AW7" s="11">
        <v>23221</v>
      </c>
      <c r="AX7" s="11">
        <v>21783</v>
      </c>
      <c r="AY7" s="92" t="s">
        <v>346</v>
      </c>
    </row>
    <row r="8" spans="1:51" ht="18">
      <c r="B8" s="40"/>
      <c r="C8" s="39"/>
      <c r="D8" s="44"/>
      <c r="E8" s="39"/>
      <c r="F8" s="39"/>
      <c r="G8" s="39"/>
      <c r="H8" s="39"/>
      <c r="I8" s="39"/>
      <c r="J8" s="39"/>
      <c r="K8" s="39"/>
      <c r="L8" s="39"/>
      <c r="M8" s="39"/>
      <c r="N8" s="39"/>
      <c r="O8" s="39"/>
      <c r="P8" s="39"/>
      <c r="Q8" s="39"/>
      <c r="R8" s="39"/>
      <c r="S8" s="39"/>
      <c r="T8" s="39"/>
      <c r="U8" s="39"/>
      <c r="V8" s="39"/>
      <c r="W8" s="39"/>
      <c r="X8" s="40"/>
      <c r="Y8" s="18"/>
      <c r="Z8" s="83"/>
      <c r="AA8" s="11"/>
      <c r="AB8" s="11"/>
      <c r="AC8" s="11"/>
      <c r="AE8" s="83"/>
      <c r="AF8" s="11"/>
      <c r="AG8" s="89"/>
      <c r="AH8" s="11"/>
      <c r="AI8" s="89"/>
      <c r="AJ8" s="11"/>
      <c r="AL8" s="88"/>
      <c r="AM8" s="88"/>
      <c r="AN8" s="88"/>
      <c r="AO8" s="88"/>
      <c r="AU8" s="83"/>
      <c r="AV8" s="11"/>
      <c r="AW8" s="11"/>
      <c r="AX8" s="11"/>
      <c r="AY8" s="92"/>
    </row>
    <row r="9" spans="1:51" ht="18">
      <c r="B9" s="18" t="s">
        <v>253</v>
      </c>
      <c r="F9" s="39"/>
      <c r="G9" s="39"/>
      <c r="H9" s="39"/>
      <c r="I9" s="39"/>
      <c r="J9" s="39"/>
      <c r="K9" s="39"/>
      <c r="L9" s="39"/>
      <c r="M9" s="39"/>
      <c r="N9" s="39"/>
      <c r="O9" s="39"/>
      <c r="P9" s="11">
        <v>16051</v>
      </c>
      <c r="Q9" s="11">
        <v>18063</v>
      </c>
      <c r="R9" s="11">
        <v>19909</v>
      </c>
      <c r="S9" s="86">
        <v>37190</v>
      </c>
      <c r="T9" s="86">
        <v>29980</v>
      </c>
      <c r="U9" s="86">
        <v>24348</v>
      </c>
      <c r="V9" s="39"/>
      <c r="W9" s="39"/>
      <c r="Y9" s="18"/>
      <c r="Z9" s="83" t="s">
        <v>341</v>
      </c>
      <c r="AA9" s="11">
        <v>46291</v>
      </c>
      <c r="AB9" s="11">
        <v>39748</v>
      </c>
      <c r="AC9" s="11">
        <v>32700</v>
      </c>
      <c r="AE9" s="83" t="s">
        <v>84</v>
      </c>
      <c r="AF9" s="11">
        <v>10067</v>
      </c>
      <c r="AG9" s="89">
        <v>0.2</v>
      </c>
      <c r="AH9" s="11">
        <v>8379</v>
      </c>
      <c r="AI9" s="89">
        <v>-0.17</v>
      </c>
      <c r="AJ9" s="11">
        <v>10117</v>
      </c>
      <c r="AL9" s="83" t="s">
        <v>250</v>
      </c>
      <c r="AM9" s="11">
        <v>5615</v>
      </c>
      <c r="AN9" s="11">
        <v>7453</v>
      </c>
      <c r="AO9" s="11">
        <v>8274</v>
      </c>
      <c r="AP9" s="92" t="s">
        <v>347</v>
      </c>
      <c r="AU9" s="83" t="s">
        <v>251</v>
      </c>
      <c r="AV9" s="11">
        <v>4411</v>
      </c>
      <c r="AW9" s="11">
        <v>5615</v>
      </c>
      <c r="AX9" s="11">
        <v>7453</v>
      </c>
    </row>
    <row r="10" spans="1:51" ht="18">
      <c r="B10" s="18" t="s">
        <v>248</v>
      </c>
      <c r="F10" s="39"/>
      <c r="G10" s="39"/>
      <c r="H10" s="39"/>
      <c r="I10" s="39"/>
      <c r="J10" s="39"/>
      <c r="K10" s="39"/>
      <c r="L10" s="39"/>
      <c r="M10" s="39"/>
      <c r="N10" s="39"/>
      <c r="O10" s="39"/>
      <c r="P10" s="11">
        <v>10117</v>
      </c>
      <c r="Q10" s="11">
        <v>8379</v>
      </c>
      <c r="R10" s="11">
        <v>10067</v>
      </c>
      <c r="S10" s="86">
        <v>17417</v>
      </c>
      <c r="T10" s="86">
        <v>12863</v>
      </c>
      <c r="U10" s="86">
        <v>11132</v>
      </c>
      <c r="V10" s="39"/>
      <c r="W10" s="39"/>
      <c r="Y10" s="18"/>
      <c r="Z10" s="83" t="s">
        <v>342</v>
      </c>
      <c r="AA10" s="84">
        <v>260174</v>
      </c>
      <c r="AB10" s="84">
        <v>265595</v>
      </c>
      <c r="AC10" s="84">
        <v>229234</v>
      </c>
      <c r="AE10" s="83" t="s">
        <v>64</v>
      </c>
      <c r="AF10" s="84">
        <v>233715</v>
      </c>
      <c r="AG10" s="89">
        <v>0.28000000000000003</v>
      </c>
      <c r="AH10" s="84">
        <v>182795</v>
      </c>
      <c r="AI10" s="89">
        <v>7.0000000000000007E-2</v>
      </c>
      <c r="AJ10" s="84">
        <v>170910</v>
      </c>
      <c r="AL10" s="83" t="s">
        <v>246</v>
      </c>
      <c r="AM10" s="11">
        <v>8534</v>
      </c>
      <c r="AN10" s="11">
        <v>6314</v>
      </c>
      <c r="AO10" s="11">
        <v>4948</v>
      </c>
      <c r="AP10" s="91" t="s">
        <v>348</v>
      </c>
      <c r="AU10" s="83" t="s">
        <v>247</v>
      </c>
      <c r="AV10" s="11">
        <v>16051</v>
      </c>
      <c r="AW10" s="11">
        <v>12890</v>
      </c>
      <c r="AX10" s="11">
        <v>9373</v>
      </c>
    </row>
    <row r="11" spans="1:51" ht="18">
      <c r="B11" s="83" t="s">
        <v>344</v>
      </c>
      <c r="F11" s="39"/>
      <c r="G11" s="39"/>
      <c r="H11" s="39"/>
      <c r="I11" s="39"/>
      <c r="J11" s="39"/>
      <c r="K11" s="39"/>
      <c r="L11" s="39"/>
      <c r="M11" s="39"/>
      <c r="N11" s="39"/>
      <c r="O11" s="39"/>
      <c r="P11" s="39"/>
      <c r="S11" s="87" t="s">
        <v>345</v>
      </c>
      <c r="T11" s="85">
        <v>12826</v>
      </c>
      <c r="U11" s="85">
        <v>17381</v>
      </c>
      <c r="V11" s="85">
        <v>24482</v>
      </c>
      <c r="W11" s="85"/>
      <c r="Y11" s="18"/>
      <c r="Z11" s="83"/>
      <c r="AA11" s="84"/>
      <c r="AB11" s="84"/>
      <c r="AC11" s="84"/>
      <c r="AL11" s="83" t="s">
        <v>260</v>
      </c>
      <c r="AM11" s="90">
        <v>80477</v>
      </c>
      <c r="AN11" s="90">
        <v>47057</v>
      </c>
      <c r="AO11" s="90">
        <v>25179</v>
      </c>
      <c r="AP11" s="91" t="s">
        <v>348</v>
      </c>
      <c r="AU11" s="83" t="s">
        <v>245</v>
      </c>
      <c r="AV11" s="11">
        <v>5706</v>
      </c>
      <c r="AW11" s="11">
        <v>5145</v>
      </c>
      <c r="AX11" s="11">
        <v>4474</v>
      </c>
    </row>
    <row r="12" spans="1:51" ht="18">
      <c r="B12" s="83" t="s">
        <v>341</v>
      </c>
      <c r="F12" s="39"/>
      <c r="G12" s="39"/>
      <c r="H12" s="39"/>
      <c r="I12" s="39"/>
      <c r="J12" s="39"/>
      <c r="K12" s="39"/>
      <c r="L12" s="39"/>
      <c r="M12" s="39"/>
      <c r="N12" s="39"/>
      <c r="O12" s="39"/>
      <c r="P12" s="39"/>
      <c r="S12" s="39"/>
      <c r="T12" s="85">
        <v>32700</v>
      </c>
      <c r="U12" s="85">
        <v>39748</v>
      </c>
      <c r="V12" s="85">
        <v>46291</v>
      </c>
      <c r="W12" s="85"/>
      <c r="Y12" s="18"/>
      <c r="Z12" s="83"/>
      <c r="AA12" s="84"/>
      <c r="AB12" s="84"/>
      <c r="AC12" s="84"/>
      <c r="AL12" s="83" t="s">
        <v>258</v>
      </c>
      <c r="AM12" s="11">
        <v>32424</v>
      </c>
      <c r="AN12" s="11">
        <v>20358</v>
      </c>
      <c r="AO12" s="11">
        <v>4958</v>
      </c>
      <c r="AP12" s="91" t="s">
        <v>348</v>
      </c>
      <c r="AU12" s="88"/>
      <c r="AV12" s="88"/>
      <c r="AW12" s="88"/>
      <c r="AX12" s="88"/>
    </row>
    <row r="13" spans="1:51" ht="18">
      <c r="B13" s="18" t="s">
        <v>64</v>
      </c>
      <c r="C13" s="39"/>
      <c r="D13" s="44"/>
      <c r="E13" s="39"/>
      <c r="F13" s="39"/>
      <c r="G13" s="39"/>
      <c r="H13" s="39"/>
      <c r="I13" s="39"/>
      <c r="J13" s="39"/>
      <c r="K13" s="39"/>
      <c r="L13" s="39"/>
      <c r="M13" s="39"/>
      <c r="N13" s="39"/>
      <c r="O13" s="39"/>
      <c r="P13" s="39">
        <v>170910</v>
      </c>
      <c r="Q13" s="39">
        <v>182795</v>
      </c>
      <c r="R13" s="39">
        <v>233715</v>
      </c>
      <c r="S13" s="39">
        <v>215639</v>
      </c>
      <c r="T13" s="39">
        <v>229234</v>
      </c>
      <c r="U13" s="39">
        <v>265595</v>
      </c>
      <c r="V13" s="39">
        <v>260174</v>
      </c>
      <c r="W13" s="39"/>
      <c r="Y13" s="18"/>
      <c r="Z13" s="18"/>
      <c r="AA13" s="25"/>
      <c r="AB13" s="25"/>
      <c r="AC13" s="25"/>
      <c r="AL13" s="83" t="s">
        <v>244</v>
      </c>
      <c r="AM13" s="11">
        <v>2778</v>
      </c>
      <c r="AN13" s="11">
        <v>2330</v>
      </c>
      <c r="AO13" s="11">
        <v>1814</v>
      </c>
      <c r="AU13" s="83" t="s">
        <v>64</v>
      </c>
      <c r="AV13" s="84">
        <v>170910</v>
      </c>
      <c r="AW13" s="84">
        <v>156508</v>
      </c>
      <c r="AX13" s="84">
        <v>108249</v>
      </c>
    </row>
    <row r="14" spans="1:51" ht="18">
      <c r="Y14" s="18"/>
      <c r="AL14" s="83" t="s">
        <v>243</v>
      </c>
      <c r="AM14" s="11">
        <v>3459</v>
      </c>
      <c r="AN14" s="11">
        <v>2954</v>
      </c>
      <c r="AO14" s="11">
        <v>2573</v>
      </c>
    </row>
    <row r="15" spans="1:51" ht="18">
      <c r="Y15" s="18"/>
      <c r="AL15" s="83"/>
      <c r="AM15" s="11"/>
      <c r="AN15" s="11"/>
      <c r="AO15" s="11"/>
    </row>
    <row r="16" spans="1:51" ht="18">
      <c r="B16" s="40"/>
      <c r="C16" s="42" t="s">
        <v>321</v>
      </c>
      <c r="D16" s="42" t="s">
        <v>322</v>
      </c>
      <c r="E16" s="42" t="s">
        <v>323</v>
      </c>
      <c r="F16" s="42" t="s">
        <v>324</v>
      </c>
      <c r="G16" s="42" t="s">
        <v>325</v>
      </c>
      <c r="H16" s="42" t="s">
        <v>326</v>
      </c>
      <c r="I16" s="42" t="s">
        <v>327</v>
      </c>
      <c r="J16" s="42" t="s">
        <v>328</v>
      </c>
      <c r="K16" s="42" t="s">
        <v>329</v>
      </c>
      <c r="L16" s="42" t="s">
        <v>330</v>
      </c>
      <c r="M16" s="42" t="s">
        <v>331</v>
      </c>
      <c r="N16" s="42" t="s">
        <v>332</v>
      </c>
      <c r="O16" s="41" t="s">
        <v>333</v>
      </c>
      <c r="P16" s="41" t="s">
        <v>334</v>
      </c>
      <c r="Q16" s="41" t="s">
        <v>335</v>
      </c>
      <c r="R16" s="41" t="s">
        <v>336</v>
      </c>
      <c r="S16" s="41" t="s">
        <v>337</v>
      </c>
      <c r="T16" s="41" t="s">
        <v>338</v>
      </c>
      <c r="U16" s="41" t="s">
        <v>339</v>
      </c>
      <c r="V16" s="41" t="s">
        <v>340</v>
      </c>
      <c r="Y16" s="18"/>
      <c r="AL16" s="83"/>
      <c r="AM16" s="11"/>
      <c r="AN16" s="11"/>
      <c r="AO16" s="11"/>
    </row>
    <row r="17" spans="1:41" ht="18">
      <c r="B17" s="40" t="s">
        <v>95</v>
      </c>
      <c r="C17" s="39"/>
      <c r="D17" s="39"/>
      <c r="E17" s="39"/>
      <c r="F17" s="39"/>
      <c r="G17" s="39"/>
      <c r="H17" s="39"/>
      <c r="I17" s="39"/>
      <c r="J17" s="93">
        <f t="shared" ref="D17:V20" si="0">+J4/SUM(J$4:J$7)</f>
        <v>6.5628001280546369E-3</v>
      </c>
      <c r="K17" s="93">
        <f t="shared" si="0"/>
        <v>7.2963241403869741E-2</v>
      </c>
      <c r="L17" s="93">
        <f t="shared" si="0"/>
        <v>0.3725523825858274</v>
      </c>
      <c r="M17" s="93">
        <f t="shared" si="0"/>
        <v>0.45050993022007513</v>
      </c>
      <c r="N17" s="93">
        <f t="shared" si="0"/>
        <v>0.48687545912613422</v>
      </c>
      <c r="O17" s="93">
        <f t="shared" si="0"/>
        <v>0.56828406981866497</v>
      </c>
      <c r="P17" s="93">
        <f t="shared" si="0"/>
        <v>0.61198232687240617</v>
      </c>
      <c r="Q17" s="93">
        <f t="shared" si="0"/>
        <v>0.64291252466291393</v>
      </c>
      <c r="R17" s="93">
        <f t="shared" si="0"/>
        <v>0.76097850681509183</v>
      </c>
      <c r="S17" s="93">
        <f t="shared" si="0"/>
        <v>0.7587741939064937</v>
      </c>
      <c r="T17" s="93">
        <f t="shared" si="0"/>
        <v>0.75818574931193028</v>
      </c>
      <c r="U17" s="93">
        <f t="shared" si="0"/>
        <v>0.79008758791969214</v>
      </c>
      <c r="V17" s="93">
        <f t="shared" si="0"/>
        <v>0.75174365499654172</v>
      </c>
      <c r="Y17" s="18"/>
      <c r="AL17" s="83"/>
      <c r="AM17" s="11"/>
      <c r="AN17" s="11"/>
      <c r="AO17" s="11"/>
    </row>
    <row r="18" spans="1:41" ht="18">
      <c r="B18" s="40" t="s">
        <v>94</v>
      </c>
      <c r="C18" s="39"/>
      <c r="D18" s="39"/>
      <c r="E18" s="39"/>
      <c r="F18" s="39"/>
      <c r="G18" s="39"/>
      <c r="H18" s="39"/>
      <c r="I18" s="39"/>
      <c r="J18" s="39"/>
      <c r="K18" s="39"/>
      <c r="L18" s="39"/>
      <c r="M18" s="93">
        <f t="shared" ref="M18:V18" si="1">+M5/SUM(M$4:M$7)</f>
        <v>8.8709966004651988E-2</v>
      </c>
      <c r="N18" s="93">
        <f t="shared" si="1"/>
        <v>0.2106341372567278</v>
      </c>
      <c r="O18" s="93">
        <f t="shared" si="1"/>
        <v>0.22347316805442216</v>
      </c>
      <c r="P18" s="93">
        <f t="shared" si="1"/>
        <v>0.21441070578533453</v>
      </c>
      <c r="Q18" s="93">
        <f t="shared" si="1"/>
        <v>0.19089252957973765</v>
      </c>
      <c r="R18" s="93">
        <f t="shared" si="1"/>
        <v>0.11400370081329544</v>
      </c>
      <c r="S18" s="93">
        <f t="shared" si="1"/>
        <v>0.11449885934091553</v>
      </c>
      <c r="T18" s="93">
        <f t="shared" si="1"/>
        <v>0.10312729691884265</v>
      </c>
      <c r="U18" s="93">
        <f t="shared" si="1"/>
        <v>8.9128291656397518E-2</v>
      </c>
      <c r="V18" s="93">
        <f t="shared" si="1"/>
        <v>0.1123542114349977</v>
      </c>
      <c r="Y18" s="18"/>
      <c r="AL18" s="83"/>
      <c r="AM18" s="11"/>
      <c r="AN18" s="11"/>
      <c r="AO18" s="11"/>
    </row>
    <row r="19" spans="1:41" ht="18">
      <c r="B19" s="40" t="s">
        <v>93</v>
      </c>
      <c r="C19" s="93">
        <f>+C6/SUM(C$4:C$7)</f>
        <v>1</v>
      </c>
      <c r="D19" s="93">
        <f t="shared" si="0"/>
        <v>1</v>
      </c>
      <c r="E19" s="93">
        <f t="shared" si="0"/>
        <v>0.96942484498610215</v>
      </c>
      <c r="F19" s="93">
        <f t="shared" si="0"/>
        <v>0.92866004962779158</v>
      </c>
      <c r="G19" s="93">
        <f t="shared" si="0"/>
        <v>0.79033552737196977</v>
      </c>
      <c r="H19" s="93">
        <f t="shared" si="0"/>
        <v>0.58021266759130841</v>
      </c>
      <c r="I19" s="93">
        <f t="shared" si="0"/>
        <v>0.49000066440768053</v>
      </c>
      <c r="J19" s="93">
        <f t="shared" si="0"/>
        <v>0.55031480098175223</v>
      </c>
      <c r="K19" s="93">
        <f t="shared" si="0"/>
        <v>0.5648716021050133</v>
      </c>
      <c r="L19" s="93">
        <f t="shared" si="0"/>
        <v>0.39616385101334933</v>
      </c>
      <c r="M19" s="93">
        <f t="shared" si="0"/>
        <v>0.31273930935766686</v>
      </c>
      <c r="N19" s="93">
        <f t="shared" si="0"/>
        <v>0.22537790607443275</v>
      </c>
      <c r="O19" s="93">
        <f t="shared" si="0"/>
        <v>0.16769334094011107</v>
      </c>
      <c r="P19" s="93">
        <f t="shared" si="0"/>
        <v>0.14403330807962295</v>
      </c>
      <c r="Q19" s="93">
        <f t="shared" si="0"/>
        <v>0.15178487005087021</v>
      </c>
      <c r="R19" s="93">
        <f t="shared" si="0"/>
        <v>0.1250177923716127</v>
      </c>
      <c r="S19" s="93">
        <f t="shared" si="0"/>
        <v>0.12672694675259077</v>
      </c>
      <c r="T19" s="93">
        <f t="shared" si="0"/>
        <v>0.13868695376922704</v>
      </c>
      <c r="U19" s="93">
        <f t="shared" si="0"/>
        <v>0.12078412042391036</v>
      </c>
      <c r="V19" s="93">
        <f t="shared" si="0"/>
        <v>0.13590213356846056</v>
      </c>
      <c r="Y19" s="18"/>
      <c r="AL19" s="83"/>
      <c r="AM19" s="11"/>
      <c r="AN19" s="11"/>
      <c r="AO19" s="11"/>
    </row>
    <row r="20" spans="1:41" ht="18">
      <c r="B20" s="40" t="s">
        <v>91</v>
      </c>
      <c r="C20" s="39"/>
      <c r="D20" s="44">
        <v>0</v>
      </c>
      <c r="E20" s="93">
        <f t="shared" si="0"/>
        <v>3.0575155013897799E-2</v>
      </c>
      <c r="F20" s="93">
        <f t="shared" si="0"/>
        <v>7.133995037220843E-2</v>
      </c>
      <c r="G20" s="93">
        <f t="shared" si="0"/>
        <v>0.20966447262803017</v>
      </c>
      <c r="H20" s="93">
        <f t="shared" si="0"/>
        <v>0.41978733240869165</v>
      </c>
      <c r="I20" s="93">
        <f t="shared" si="0"/>
        <v>0.50999933559231947</v>
      </c>
      <c r="J20" s="93">
        <f t="shared" si="0"/>
        <v>0.44312239889019317</v>
      </c>
      <c r="K20" s="93">
        <f t="shared" si="0"/>
        <v>0.36216515649111702</v>
      </c>
      <c r="L20" s="93">
        <f t="shared" si="0"/>
        <v>0.23128376640082327</v>
      </c>
      <c r="M20" s="93">
        <f t="shared" si="0"/>
        <v>0.14804079441760601</v>
      </c>
      <c r="N20" s="93">
        <f t="shared" si="0"/>
        <v>7.7112497542705202E-2</v>
      </c>
      <c r="O20" s="93">
        <f t="shared" si="0"/>
        <v>4.0549421186801757E-2</v>
      </c>
      <c r="P20" s="93">
        <f t="shared" si="0"/>
        <v>2.9573659262636352E-2</v>
      </c>
      <c r="Q20" s="93">
        <f t="shared" si="0"/>
        <v>1.441007570647823E-2</v>
      </c>
      <c r="R20" s="39"/>
      <c r="S20" s="39"/>
      <c r="T20" s="39"/>
      <c r="U20" s="39"/>
      <c r="V20" s="39"/>
      <c r="Y20" s="18"/>
      <c r="AL20" s="83"/>
      <c r="AM20" s="11"/>
      <c r="AN20" s="11"/>
      <c r="AO20" s="11"/>
    </row>
    <row r="21" spans="1:41" ht="18">
      <c r="Y21" s="18"/>
      <c r="AL21" s="83"/>
      <c r="AM21" s="11"/>
      <c r="AN21" s="11"/>
      <c r="AO21" s="11"/>
    </row>
    <row r="22" spans="1:41" ht="18">
      <c r="Y22" s="18"/>
      <c r="AL22" s="83"/>
      <c r="AM22" s="11"/>
      <c r="AN22" s="11"/>
      <c r="AO22" s="11"/>
    </row>
    <row r="23" spans="1:41" ht="18">
      <c r="Y23" s="18"/>
      <c r="AL23" s="83"/>
      <c r="AM23" s="11"/>
      <c r="AN23" s="11"/>
      <c r="AO23" s="11"/>
    </row>
    <row r="24" spans="1:41" ht="18">
      <c r="Y24" s="18"/>
      <c r="AL24" s="83"/>
      <c r="AM24" s="11"/>
      <c r="AN24" s="11"/>
      <c r="AO24" s="11"/>
    </row>
    <row r="25" spans="1:41" ht="18">
      <c r="Y25" s="18"/>
      <c r="Z25" s="18"/>
      <c r="AA25" s="25"/>
      <c r="AB25" s="25"/>
      <c r="AC25" s="25"/>
      <c r="AL25" s="88"/>
      <c r="AM25" s="88"/>
      <c r="AN25" s="88"/>
      <c r="AO25" s="88"/>
    </row>
    <row r="26" spans="1:41" ht="18">
      <c r="A26" s="43" t="s">
        <v>217</v>
      </c>
      <c r="Y26" s="60" t="s">
        <v>63</v>
      </c>
      <c r="Z26" s="18"/>
      <c r="AA26" s="18">
        <v>2018</v>
      </c>
      <c r="AB26" s="18">
        <v>2017</v>
      </c>
      <c r="AC26" s="18">
        <v>2016</v>
      </c>
      <c r="AL26" s="83" t="s">
        <v>64</v>
      </c>
      <c r="AM26" s="84">
        <v>156508</v>
      </c>
      <c r="AN26" s="84">
        <v>108249</v>
      </c>
      <c r="AO26" s="84">
        <v>65225</v>
      </c>
    </row>
    <row r="27" spans="1:41" ht="18">
      <c r="Y27" s="18"/>
      <c r="Z27" s="18" t="s">
        <v>78</v>
      </c>
      <c r="AA27" s="25">
        <v>217722</v>
      </c>
      <c r="AB27" s="25">
        <v>216756</v>
      </c>
      <c r="AC27" s="25">
        <v>211884</v>
      </c>
    </row>
    <row r="28" spans="1:41" ht="18">
      <c r="B28" s="40"/>
      <c r="C28" s="42" t="s">
        <v>321</v>
      </c>
      <c r="D28" s="42" t="s">
        <v>322</v>
      </c>
      <c r="E28" s="42" t="s">
        <v>323</v>
      </c>
      <c r="F28" s="42" t="s">
        <v>324</v>
      </c>
      <c r="G28" s="42" t="s">
        <v>325</v>
      </c>
      <c r="H28" s="42" t="s">
        <v>326</v>
      </c>
      <c r="I28" s="42" t="s">
        <v>327</v>
      </c>
      <c r="J28" s="42" t="s">
        <v>328</v>
      </c>
      <c r="K28" s="42" t="s">
        <v>329</v>
      </c>
      <c r="L28" s="42" t="s">
        <v>330</v>
      </c>
      <c r="M28" s="42" t="s">
        <v>331</v>
      </c>
      <c r="N28" s="42" t="s">
        <v>332</v>
      </c>
      <c r="O28" s="41" t="s">
        <v>333</v>
      </c>
      <c r="P28" s="41" t="s">
        <v>334</v>
      </c>
      <c r="Q28" s="41" t="s">
        <v>335</v>
      </c>
      <c r="R28" s="41" t="s">
        <v>336</v>
      </c>
      <c r="S28" s="41" t="s">
        <v>337</v>
      </c>
      <c r="T28" s="41" t="s">
        <v>338</v>
      </c>
      <c r="U28" s="41" t="s">
        <v>339</v>
      </c>
      <c r="V28" s="41" t="s">
        <v>340</v>
      </c>
      <c r="W28" s="41"/>
      <c r="Y28" s="18"/>
      <c r="Z28" s="18" t="s">
        <v>76</v>
      </c>
      <c r="AA28" s="25">
        <v>43535</v>
      </c>
      <c r="AB28" s="25">
        <v>43753</v>
      </c>
      <c r="AC28" s="25">
        <v>45590</v>
      </c>
    </row>
    <row r="29" spans="1:41" ht="18">
      <c r="B29" s="40" t="s">
        <v>78</v>
      </c>
      <c r="D29" s="39"/>
      <c r="E29" s="39"/>
      <c r="F29" s="39"/>
      <c r="G29" s="39"/>
      <c r="H29" s="39"/>
      <c r="I29" s="39"/>
      <c r="J29" s="39">
        <v>1389</v>
      </c>
      <c r="K29" s="39">
        <v>11627</v>
      </c>
      <c r="L29" s="39">
        <v>20731</v>
      </c>
      <c r="M29" s="39">
        <v>39989</v>
      </c>
      <c r="N29" s="39">
        <v>72293</v>
      </c>
      <c r="O29" s="39">
        <v>125046</v>
      </c>
      <c r="P29" s="39">
        <v>150257</v>
      </c>
      <c r="Q29" s="39">
        <v>169219</v>
      </c>
      <c r="R29" s="39">
        <v>231218</v>
      </c>
      <c r="S29" s="39">
        <v>211884</v>
      </c>
      <c r="T29" s="39">
        <v>216756</v>
      </c>
      <c r="U29" s="39">
        <v>217722</v>
      </c>
      <c r="Y29" s="18"/>
      <c r="Z29" s="18" t="s">
        <v>74</v>
      </c>
      <c r="AA29" s="25">
        <v>18209</v>
      </c>
      <c r="AB29" s="25">
        <v>19251</v>
      </c>
      <c r="AC29" s="25">
        <v>18484</v>
      </c>
    </row>
    <row r="30" spans="1:41" ht="18">
      <c r="B30" s="40" t="s">
        <v>76</v>
      </c>
      <c r="D30" s="39"/>
      <c r="E30" s="39"/>
      <c r="F30" s="39"/>
      <c r="G30" s="39"/>
      <c r="H30" s="39"/>
      <c r="I30" s="39"/>
      <c r="J30" s="39"/>
      <c r="K30" s="39"/>
      <c r="L30" s="39"/>
      <c r="M30" s="39">
        <v>7458</v>
      </c>
      <c r="N30" s="39">
        <v>32394</v>
      </c>
      <c r="O30" s="39">
        <v>58310</v>
      </c>
      <c r="P30" s="39">
        <v>71033</v>
      </c>
      <c r="Q30" s="39">
        <v>67977</v>
      </c>
      <c r="R30" s="39">
        <v>54856</v>
      </c>
      <c r="S30" s="39">
        <v>45590</v>
      </c>
      <c r="T30" s="39">
        <v>43753</v>
      </c>
      <c r="U30" s="39">
        <v>43535</v>
      </c>
      <c r="Y30" s="25"/>
    </row>
    <row r="31" spans="1:41">
      <c r="B31" s="40" t="s">
        <v>74</v>
      </c>
      <c r="C31" s="39">
        <v>4558</v>
      </c>
      <c r="D31" s="39">
        <v>3087</v>
      </c>
      <c r="E31" s="39">
        <v>3101</v>
      </c>
      <c r="F31" s="39">
        <v>3012</v>
      </c>
      <c r="G31" s="39">
        <v>3290</v>
      </c>
      <c r="H31" s="39">
        <v>4534</v>
      </c>
      <c r="I31" s="39">
        <v>5303</v>
      </c>
      <c r="J31" s="39">
        <v>7051</v>
      </c>
      <c r="K31" s="39">
        <v>9715</v>
      </c>
      <c r="L31" s="39">
        <v>10396</v>
      </c>
      <c r="M31" s="39">
        <v>13662</v>
      </c>
      <c r="N31" s="39">
        <v>16735</v>
      </c>
      <c r="O31" s="39">
        <v>18158</v>
      </c>
      <c r="P31" s="39">
        <v>16341</v>
      </c>
      <c r="Q31" s="39">
        <v>18906</v>
      </c>
      <c r="R31" s="39">
        <v>20587</v>
      </c>
      <c r="S31" s="39">
        <v>18484</v>
      </c>
      <c r="T31" s="39">
        <v>19251</v>
      </c>
      <c r="U31" s="39">
        <v>18209</v>
      </c>
    </row>
    <row r="32" spans="1:41">
      <c r="B32" s="40" t="s">
        <v>71</v>
      </c>
      <c r="D32" s="39"/>
      <c r="E32" s="39">
        <v>381</v>
      </c>
      <c r="F32" s="39">
        <v>939</v>
      </c>
      <c r="G32" s="39">
        <v>4416</v>
      </c>
      <c r="H32" s="39">
        <v>22497</v>
      </c>
      <c r="I32" s="39">
        <v>39409</v>
      </c>
      <c r="J32" s="39">
        <v>51630</v>
      </c>
      <c r="K32" s="39">
        <v>54828</v>
      </c>
      <c r="L32" s="39">
        <v>54132</v>
      </c>
      <c r="M32" s="39">
        <v>50312</v>
      </c>
      <c r="N32" s="39">
        <v>42620</v>
      </c>
      <c r="O32" s="39">
        <v>35165</v>
      </c>
      <c r="P32" s="39">
        <v>26379</v>
      </c>
      <c r="Q32" s="39">
        <v>14377</v>
      </c>
      <c r="R32" s="39"/>
      <c r="S32" s="39"/>
      <c r="T32" s="39"/>
    </row>
    <row r="34" spans="1:23">
      <c r="A34" s="43" t="s">
        <v>216</v>
      </c>
    </row>
    <row r="36" spans="1:23" ht="14.4" customHeight="1">
      <c r="B36" s="40"/>
      <c r="C36" s="42" t="s">
        <v>321</v>
      </c>
      <c r="D36" s="42" t="s">
        <v>322</v>
      </c>
      <c r="E36" s="42" t="s">
        <v>323</v>
      </c>
      <c r="F36" s="42" t="s">
        <v>324</v>
      </c>
      <c r="G36" s="42" t="s">
        <v>325</v>
      </c>
      <c r="H36" s="42" t="s">
        <v>326</v>
      </c>
      <c r="I36" s="42" t="s">
        <v>327</v>
      </c>
      <c r="J36" s="42" t="s">
        <v>328</v>
      </c>
      <c r="K36" s="42" t="s">
        <v>329</v>
      </c>
      <c r="L36" s="42" t="s">
        <v>330</v>
      </c>
      <c r="M36" s="42" t="s">
        <v>331</v>
      </c>
      <c r="N36" s="42" t="s">
        <v>332</v>
      </c>
      <c r="O36" s="41" t="s">
        <v>333</v>
      </c>
      <c r="P36" s="41" t="s">
        <v>334</v>
      </c>
      <c r="Q36" s="41" t="s">
        <v>335</v>
      </c>
      <c r="R36" s="41" t="s">
        <v>336</v>
      </c>
      <c r="S36" s="41" t="s">
        <v>337</v>
      </c>
      <c r="T36" s="41" t="s">
        <v>338</v>
      </c>
      <c r="U36" s="41" t="s">
        <v>339</v>
      </c>
      <c r="V36" s="41" t="s">
        <v>340</v>
      </c>
      <c r="W36" s="41"/>
    </row>
    <row r="37" spans="1:23">
      <c r="B37" s="40" t="s">
        <v>74</v>
      </c>
      <c r="C37" s="39">
        <f t="shared" ref="C37:T37" si="2">+C31/10</f>
        <v>455.8</v>
      </c>
      <c r="D37" s="39">
        <f t="shared" si="2"/>
        <v>308.7</v>
      </c>
      <c r="E37" s="39">
        <f t="shared" si="2"/>
        <v>310.10000000000002</v>
      </c>
      <c r="F37" s="39">
        <f t="shared" si="2"/>
        <v>301.2</v>
      </c>
      <c r="G37" s="39">
        <f t="shared" si="2"/>
        <v>329</v>
      </c>
      <c r="H37" s="39">
        <f t="shared" si="2"/>
        <v>453.4</v>
      </c>
      <c r="I37" s="39">
        <f t="shared" si="2"/>
        <v>530.29999999999995</v>
      </c>
      <c r="J37" s="39">
        <f t="shared" si="2"/>
        <v>705.1</v>
      </c>
      <c r="K37" s="39">
        <f t="shared" si="2"/>
        <v>971.5</v>
      </c>
      <c r="L37" s="39">
        <f t="shared" si="2"/>
        <v>1039.5999999999999</v>
      </c>
      <c r="M37" s="39">
        <f t="shared" si="2"/>
        <v>1366.2</v>
      </c>
      <c r="N37" s="39">
        <f t="shared" si="2"/>
        <v>1673.5</v>
      </c>
      <c r="O37" s="39">
        <f t="shared" si="2"/>
        <v>1815.8</v>
      </c>
      <c r="P37" s="39">
        <f t="shared" si="2"/>
        <v>1634.1</v>
      </c>
      <c r="Q37" s="39">
        <f t="shared" si="2"/>
        <v>1890.6</v>
      </c>
      <c r="R37" s="39">
        <f t="shared" si="2"/>
        <v>2058.6999999999998</v>
      </c>
      <c r="S37" s="39">
        <f t="shared" si="2"/>
        <v>1848.4</v>
      </c>
      <c r="T37" s="39">
        <f t="shared" si="2"/>
        <v>1925.1</v>
      </c>
      <c r="U37" s="39">
        <f t="shared" ref="U37" si="3">+U31/10</f>
        <v>1820.9</v>
      </c>
    </row>
    <row r="38" spans="1:23">
      <c r="B38" s="40" t="s">
        <v>78</v>
      </c>
      <c r="D38" s="39"/>
      <c r="E38" s="39"/>
      <c r="F38" s="39"/>
      <c r="G38" s="39"/>
      <c r="H38" s="39"/>
      <c r="I38" s="39"/>
      <c r="J38" s="39">
        <f t="shared" ref="J38:T38" si="4">+J29/10</f>
        <v>138.9</v>
      </c>
      <c r="K38" s="39">
        <f t="shared" si="4"/>
        <v>1162.7</v>
      </c>
      <c r="L38" s="39">
        <f t="shared" si="4"/>
        <v>2073.1</v>
      </c>
      <c r="M38" s="39">
        <f t="shared" si="4"/>
        <v>3998.9</v>
      </c>
      <c r="N38" s="39">
        <f t="shared" si="4"/>
        <v>7229.3</v>
      </c>
      <c r="O38" s="39">
        <f t="shared" si="4"/>
        <v>12504.6</v>
      </c>
      <c r="P38" s="39">
        <f t="shared" si="4"/>
        <v>15025.7</v>
      </c>
      <c r="Q38" s="39">
        <f t="shared" si="4"/>
        <v>16921.900000000001</v>
      </c>
      <c r="R38" s="39">
        <f t="shared" si="4"/>
        <v>23121.8</v>
      </c>
      <c r="S38" s="39">
        <f t="shared" si="4"/>
        <v>21188.400000000001</v>
      </c>
      <c r="T38" s="39">
        <f t="shared" si="4"/>
        <v>21675.599999999999</v>
      </c>
      <c r="U38" s="39">
        <f t="shared" ref="U38" si="5">+U29/10</f>
        <v>21772.2</v>
      </c>
    </row>
    <row r="39" spans="1:23">
      <c r="B39" s="40" t="s">
        <v>76</v>
      </c>
      <c r="D39" s="39"/>
      <c r="E39" s="39"/>
      <c r="F39" s="39"/>
      <c r="G39" s="39"/>
      <c r="H39" s="39"/>
      <c r="I39" s="39"/>
      <c r="J39" s="39"/>
      <c r="K39" s="39"/>
      <c r="L39" s="39"/>
      <c r="M39" s="39">
        <f t="shared" ref="M39:T39" si="6">+M30/10</f>
        <v>745.8</v>
      </c>
      <c r="N39" s="39">
        <f t="shared" si="6"/>
        <v>3239.4</v>
      </c>
      <c r="O39" s="39">
        <f t="shared" si="6"/>
        <v>5831</v>
      </c>
      <c r="P39" s="39">
        <f t="shared" si="6"/>
        <v>7103.3</v>
      </c>
      <c r="Q39" s="39">
        <f t="shared" si="6"/>
        <v>6797.7</v>
      </c>
      <c r="R39" s="39">
        <f t="shared" si="6"/>
        <v>5485.6</v>
      </c>
      <c r="S39" s="39">
        <f t="shared" si="6"/>
        <v>4559</v>
      </c>
      <c r="T39" s="39">
        <f t="shared" si="6"/>
        <v>4375.3</v>
      </c>
      <c r="U39" s="39">
        <f t="shared" ref="U39" si="7">+U30/10</f>
        <v>4353.5</v>
      </c>
    </row>
    <row r="40" spans="1:23">
      <c r="B40" s="40" t="s">
        <v>71</v>
      </c>
      <c r="C40" s="39"/>
      <c r="D40" s="39"/>
      <c r="E40" s="39">
        <f t="shared" ref="E40:Q40" si="8">+E32/10</f>
        <v>38.1</v>
      </c>
      <c r="F40" s="39">
        <f t="shared" si="8"/>
        <v>93.9</v>
      </c>
      <c r="G40" s="39">
        <f t="shared" si="8"/>
        <v>441.6</v>
      </c>
      <c r="H40" s="39">
        <f t="shared" si="8"/>
        <v>2249.6999999999998</v>
      </c>
      <c r="I40" s="39">
        <f t="shared" si="8"/>
        <v>3940.9</v>
      </c>
      <c r="J40" s="39">
        <f t="shared" si="8"/>
        <v>5163</v>
      </c>
      <c r="K40" s="39">
        <f t="shared" si="8"/>
        <v>5482.8</v>
      </c>
      <c r="L40" s="39">
        <f t="shared" si="8"/>
        <v>5413.2</v>
      </c>
      <c r="M40" s="39">
        <f t="shared" si="8"/>
        <v>5031.2</v>
      </c>
      <c r="N40" s="39">
        <f t="shared" si="8"/>
        <v>4262</v>
      </c>
      <c r="O40" s="39">
        <f t="shared" si="8"/>
        <v>3516.5</v>
      </c>
      <c r="P40" s="39">
        <f t="shared" si="8"/>
        <v>2637.9</v>
      </c>
      <c r="Q40" s="39">
        <f t="shared" si="8"/>
        <v>1437.7</v>
      </c>
      <c r="R40" s="39"/>
      <c r="S40" s="39"/>
      <c r="T40" s="39"/>
    </row>
    <row r="41" spans="1:23">
      <c r="J41" s="39"/>
      <c r="K41" s="39"/>
      <c r="L41" s="39"/>
      <c r="M41" s="39"/>
      <c r="N41" s="39"/>
      <c r="O41" s="39"/>
      <c r="P41" s="39"/>
      <c r="Q41" s="39"/>
      <c r="R41" s="39"/>
      <c r="S41" s="39"/>
      <c r="T41" s="39"/>
    </row>
    <row r="51" spans="1:23">
      <c r="A51" s="43" t="s">
        <v>216</v>
      </c>
    </row>
    <row r="53" spans="1:23" ht="14.4" customHeight="1">
      <c r="B53" s="40"/>
      <c r="C53" s="42" t="s">
        <v>321</v>
      </c>
      <c r="D53" s="42" t="s">
        <v>322</v>
      </c>
      <c r="E53" s="42" t="s">
        <v>323</v>
      </c>
      <c r="F53" s="42" t="s">
        <v>324</v>
      </c>
      <c r="G53" s="42" t="s">
        <v>325</v>
      </c>
      <c r="H53" s="42" t="s">
        <v>326</v>
      </c>
      <c r="I53" s="42" t="s">
        <v>327</v>
      </c>
      <c r="J53" s="42" t="s">
        <v>328</v>
      </c>
      <c r="K53" s="42" t="s">
        <v>329</v>
      </c>
      <c r="L53" s="42" t="s">
        <v>330</v>
      </c>
      <c r="M53" s="42" t="s">
        <v>331</v>
      </c>
      <c r="N53" s="42" t="s">
        <v>332</v>
      </c>
      <c r="O53" s="41" t="s">
        <v>333</v>
      </c>
      <c r="P53" s="41" t="s">
        <v>334</v>
      </c>
      <c r="Q53" s="41" t="s">
        <v>335</v>
      </c>
      <c r="R53" s="41" t="s">
        <v>336</v>
      </c>
      <c r="S53" s="41" t="s">
        <v>337</v>
      </c>
      <c r="T53" s="41" t="s">
        <v>338</v>
      </c>
      <c r="U53" s="41" t="s">
        <v>339</v>
      </c>
      <c r="V53" s="41" t="s">
        <v>340</v>
      </c>
      <c r="W53" s="41"/>
    </row>
    <row r="54" spans="1:23">
      <c r="B54" s="40" t="s">
        <v>74</v>
      </c>
      <c r="C54" s="93">
        <f>+C37/SUM(C$37:C$40)</f>
        <v>1</v>
      </c>
      <c r="D54" s="93">
        <f>+D37/SUM(D$37:D$40)</f>
        <v>1</v>
      </c>
      <c r="E54" s="93">
        <f t="shared" ref="E54:U56" si="9">+E37/SUM(E$37:E$40)</f>
        <v>0.89058012636415851</v>
      </c>
      <c r="F54" s="93">
        <f t="shared" si="9"/>
        <v>0.76233864844343202</v>
      </c>
      <c r="G54" s="93">
        <f t="shared" si="9"/>
        <v>0.42694004671684399</v>
      </c>
      <c r="H54" s="93">
        <f t="shared" si="9"/>
        <v>0.16773334319854982</v>
      </c>
      <c r="I54" s="93">
        <f t="shared" si="9"/>
        <v>0.11860350688853104</v>
      </c>
      <c r="J54" s="93">
        <f t="shared" si="9"/>
        <v>0.11737972365573499</v>
      </c>
      <c r="K54" s="93">
        <f t="shared" si="9"/>
        <v>0.12754365235657084</v>
      </c>
      <c r="L54" s="93">
        <f t="shared" si="9"/>
        <v>0.12193434124256676</v>
      </c>
      <c r="M54" s="93">
        <f t="shared" si="9"/>
        <v>0.12261602390931692</v>
      </c>
      <c r="N54" s="93">
        <f t="shared" si="9"/>
        <v>0.10201655673547021</v>
      </c>
      <c r="O54" s="93">
        <f t="shared" si="9"/>
        <v>7.6719945580300736E-2</v>
      </c>
      <c r="P54" s="93">
        <f t="shared" si="9"/>
        <v>6.1895382750653379E-2</v>
      </c>
      <c r="Q54" s="93">
        <f t="shared" si="9"/>
        <v>6.9898217606542454E-2</v>
      </c>
      <c r="R54" s="93">
        <f t="shared" si="9"/>
        <v>6.7132762235823915E-2</v>
      </c>
      <c r="S54" s="93">
        <f t="shared" si="9"/>
        <v>6.6981207285166586E-2</v>
      </c>
      <c r="T54" s="93">
        <f t="shared" si="9"/>
        <v>6.8812553617386335E-2</v>
      </c>
      <c r="U54" s="93">
        <f t="shared" si="9"/>
        <v>6.5156405430356459E-2</v>
      </c>
    </row>
    <row r="55" spans="1:23">
      <c r="B55" s="40" t="s">
        <v>78</v>
      </c>
      <c r="D55" s="39"/>
      <c r="E55" s="39"/>
      <c r="F55" s="39"/>
      <c r="G55" s="39"/>
      <c r="H55" s="39"/>
      <c r="I55" s="39"/>
      <c r="J55" s="93">
        <f t="shared" si="9"/>
        <v>2.3123023139670386E-2</v>
      </c>
      <c r="K55" s="93">
        <f t="shared" si="9"/>
        <v>0.15264539845083366</v>
      </c>
      <c r="L55" s="93">
        <f t="shared" si="9"/>
        <v>0.24315321549631125</v>
      </c>
      <c r="M55" s="93">
        <f t="shared" si="9"/>
        <v>0.35890002782240332</v>
      </c>
      <c r="N55" s="93">
        <f t="shared" si="9"/>
        <v>0.44069811389766045</v>
      </c>
      <c r="O55" s="93">
        <f t="shared" si="9"/>
        <v>0.52833584728683147</v>
      </c>
      <c r="P55" s="93">
        <f t="shared" si="9"/>
        <v>0.56913374493390401</v>
      </c>
      <c r="Q55" s="93">
        <f t="shared" si="9"/>
        <v>0.62562712816891519</v>
      </c>
      <c r="R55" s="93">
        <f t="shared" si="9"/>
        <v>0.75398567147436424</v>
      </c>
      <c r="S55" s="93">
        <f t="shared" si="9"/>
        <v>0.76781249320548772</v>
      </c>
      <c r="T55" s="93">
        <f t="shared" si="9"/>
        <v>0.77479267943951968</v>
      </c>
      <c r="U55" s="93">
        <f t="shared" si="9"/>
        <v>0.77906435845505351</v>
      </c>
    </row>
    <row r="56" spans="1:23">
      <c r="B56" s="40" t="s">
        <v>76</v>
      </c>
      <c r="D56" s="39"/>
      <c r="E56" s="39"/>
      <c r="F56" s="39"/>
      <c r="G56" s="39"/>
      <c r="H56" s="39"/>
      <c r="I56" s="39"/>
      <c r="J56" s="39"/>
      <c r="K56" s="39"/>
      <c r="L56" s="39"/>
      <c r="M56" s="93">
        <f t="shared" si="9"/>
        <v>6.6935317399772029E-2</v>
      </c>
      <c r="N56" s="93">
        <f t="shared" si="9"/>
        <v>0.19747381768083788</v>
      </c>
      <c r="O56" s="93">
        <f t="shared" si="9"/>
        <v>0.24636744282340214</v>
      </c>
      <c r="P56" s="93">
        <f t="shared" si="9"/>
        <v>0.26905420249232986</v>
      </c>
      <c r="Q56" s="93">
        <f t="shared" si="9"/>
        <v>0.25132080494234299</v>
      </c>
      <c r="R56" s="93">
        <f t="shared" si="9"/>
        <v>0.17888156628981189</v>
      </c>
      <c r="S56" s="93">
        <f t="shared" si="9"/>
        <v>0.16520629950934559</v>
      </c>
      <c r="T56" s="93">
        <f t="shared" si="9"/>
        <v>0.15639476694309412</v>
      </c>
      <c r="U56" s="93">
        <f t="shared" si="9"/>
        <v>0.15577923611458996</v>
      </c>
    </row>
    <row r="57" spans="1:23">
      <c r="B57" s="40" t="s">
        <v>71</v>
      </c>
      <c r="C57" s="39"/>
      <c r="D57" s="39"/>
      <c r="E57" s="93">
        <f t="shared" ref="E57:Q57" si="10">+E40/SUM(E$37:E$40)</f>
        <v>0.10941987363584146</v>
      </c>
      <c r="F57" s="93">
        <f t="shared" si="10"/>
        <v>0.23766135155656795</v>
      </c>
      <c r="G57" s="93">
        <f t="shared" si="10"/>
        <v>0.57305995328315595</v>
      </c>
      <c r="H57" s="93">
        <f t="shared" si="10"/>
        <v>0.83226665680145018</v>
      </c>
      <c r="I57" s="93">
        <f t="shared" si="10"/>
        <v>0.88139649311146906</v>
      </c>
      <c r="J57" s="93">
        <f t="shared" si="10"/>
        <v>0.85949725320459469</v>
      </c>
      <c r="K57" s="93">
        <f t="shared" si="10"/>
        <v>0.71981094919259558</v>
      </c>
      <c r="L57" s="93">
        <f t="shared" si="10"/>
        <v>0.63491244326112195</v>
      </c>
      <c r="M57" s="93">
        <f t="shared" si="10"/>
        <v>0.45154863086850772</v>
      </c>
      <c r="N57" s="93">
        <f t="shared" si="10"/>
        <v>0.25981151168603167</v>
      </c>
      <c r="O57" s="93">
        <f t="shared" si="10"/>
        <v>0.14857676430946556</v>
      </c>
      <c r="P57" s="93">
        <f t="shared" si="10"/>
        <v>9.9916669823112758E-2</v>
      </c>
      <c r="Q57" s="93">
        <f t="shared" si="10"/>
        <v>5.3153849282199357E-2</v>
      </c>
      <c r="R57" s="39"/>
      <c r="S57" s="39"/>
      <c r="T57" s="39"/>
    </row>
    <row r="65" spans="1:23">
      <c r="A65" s="43" t="s">
        <v>215</v>
      </c>
    </row>
    <row r="67" spans="1:23">
      <c r="B67" s="40"/>
      <c r="C67" s="42" t="s">
        <v>321</v>
      </c>
      <c r="D67" s="42" t="s">
        <v>322</v>
      </c>
      <c r="E67" s="42" t="s">
        <v>323</v>
      </c>
      <c r="F67" s="42" t="s">
        <v>324</v>
      </c>
      <c r="G67" s="42" t="s">
        <v>325</v>
      </c>
      <c r="H67" s="42" t="s">
        <v>326</v>
      </c>
      <c r="I67" s="42" t="s">
        <v>327</v>
      </c>
      <c r="J67" s="42" t="s">
        <v>328</v>
      </c>
      <c r="K67" s="42" t="s">
        <v>329</v>
      </c>
      <c r="L67" s="42" t="s">
        <v>330</v>
      </c>
      <c r="M67" s="42" t="s">
        <v>331</v>
      </c>
      <c r="N67" s="42" t="s">
        <v>332</v>
      </c>
      <c r="O67" s="41" t="s">
        <v>333</v>
      </c>
      <c r="P67" s="41" t="s">
        <v>334</v>
      </c>
      <c r="Q67" s="41" t="s">
        <v>335</v>
      </c>
      <c r="R67" s="41" t="s">
        <v>336</v>
      </c>
      <c r="S67" s="41" t="s">
        <v>337</v>
      </c>
      <c r="T67" s="41" t="s">
        <v>338</v>
      </c>
      <c r="U67" s="41" t="s">
        <v>339</v>
      </c>
      <c r="V67" s="41" t="s">
        <v>340</v>
      </c>
      <c r="W67" s="41"/>
    </row>
    <row r="68" spans="1:23">
      <c r="B68" s="40" t="s">
        <v>78</v>
      </c>
      <c r="D68" s="39"/>
      <c r="E68" s="39"/>
      <c r="F68" s="39"/>
      <c r="G68" s="39"/>
      <c r="H68" s="39"/>
      <c r="I68" s="39"/>
      <c r="J68" s="38">
        <f t="shared" ref="J68:U68" si="11">+J4/J38</f>
        <v>0.8855291576673866</v>
      </c>
      <c r="K68" s="38">
        <f t="shared" si="11"/>
        <v>1.5859637051690032</v>
      </c>
      <c r="L68" s="38">
        <f t="shared" si="11"/>
        <v>6.2867203704596983</v>
      </c>
      <c r="M68" s="38">
        <f t="shared" si="11"/>
        <v>6.2964815324214154</v>
      </c>
      <c r="N68" s="38">
        <f t="shared" si="11"/>
        <v>6.5092055939025908</v>
      </c>
      <c r="O68" s="38">
        <f t="shared" si="11"/>
        <v>6.2930441597492122</v>
      </c>
      <c r="P68" s="38">
        <f t="shared" si="11"/>
        <v>6.0748584092588027</v>
      </c>
      <c r="Q68" s="38">
        <f t="shared" si="11"/>
        <v>6.0271600706776418</v>
      </c>
      <c r="R68" s="38">
        <f t="shared" si="11"/>
        <v>6.7054035585464797</v>
      </c>
      <c r="S68" s="38">
        <f t="shared" si="11"/>
        <v>6.4516433520228045</v>
      </c>
      <c r="T68" s="38">
        <f t="shared" si="11"/>
        <v>6.5197272509180833</v>
      </c>
      <c r="U68" s="38">
        <f t="shared" si="11"/>
        <v>7.6565069216707542</v>
      </c>
    </row>
    <row r="69" spans="1:23">
      <c r="B69" s="40" t="s">
        <v>76</v>
      </c>
      <c r="D69" s="39"/>
      <c r="E69" s="39"/>
      <c r="F69" s="39"/>
      <c r="G69" s="39"/>
      <c r="H69" s="39"/>
      <c r="I69" s="39"/>
      <c r="J69" s="38"/>
      <c r="K69" s="38"/>
      <c r="L69" s="38"/>
      <c r="M69" s="38">
        <f t="shared" ref="M69:U69" si="12">+M5/M39</f>
        <v>6.647894877983374</v>
      </c>
      <c r="N69" s="38">
        <f t="shared" si="12"/>
        <v>6.2844971290979812</v>
      </c>
      <c r="O69" s="38">
        <f t="shared" si="12"/>
        <v>5.3069799348310749</v>
      </c>
      <c r="P69" s="38">
        <f t="shared" si="12"/>
        <v>4.5021328115101431</v>
      </c>
      <c r="Q69" s="38">
        <f t="shared" si="12"/>
        <v>4.4548891536843342</v>
      </c>
      <c r="R69" s="38">
        <f t="shared" si="12"/>
        <v>4.2341767536823678</v>
      </c>
      <c r="S69" s="38">
        <f t="shared" si="12"/>
        <v>4.5246764641368724</v>
      </c>
      <c r="T69" s="38">
        <f t="shared" si="12"/>
        <v>4.3932987452288987</v>
      </c>
      <c r="U69" s="38">
        <f t="shared" si="12"/>
        <v>4.3195130354886873</v>
      </c>
    </row>
    <row r="70" spans="1:23">
      <c r="B70" s="40" t="s">
        <v>74</v>
      </c>
      <c r="C70" s="38">
        <f t="shared" ref="C70:U70" si="13">+C6/C37</f>
        <v>15.105309346204475</v>
      </c>
      <c r="D70" s="38">
        <f t="shared" si="13"/>
        <v>14.263038548752835</v>
      </c>
      <c r="E70" s="38">
        <f t="shared" si="13"/>
        <v>14.621089970977103</v>
      </c>
      <c r="F70" s="38">
        <f t="shared" si="13"/>
        <v>14.910358565737052</v>
      </c>
      <c r="G70" s="38">
        <f t="shared" si="13"/>
        <v>14.963525835866262</v>
      </c>
      <c r="H70" s="38">
        <f t="shared" si="13"/>
        <v>13.839876488751655</v>
      </c>
      <c r="I70" s="38">
        <f t="shared" si="13"/>
        <v>13.907222326984726</v>
      </c>
      <c r="J70" s="38">
        <f t="shared" si="13"/>
        <v>14.627712381222521</v>
      </c>
      <c r="K70" s="38">
        <f t="shared" si="13"/>
        <v>14.694801852804941</v>
      </c>
      <c r="L70" s="38">
        <f t="shared" si="13"/>
        <v>13.331088880338593</v>
      </c>
      <c r="M70" s="38">
        <f t="shared" si="13"/>
        <v>12.793880837359097</v>
      </c>
      <c r="N70" s="38">
        <f t="shared" si="13"/>
        <v>13.016432626232447</v>
      </c>
      <c r="O70" s="38">
        <f t="shared" si="13"/>
        <v>12.788302676506223</v>
      </c>
      <c r="P70" s="38">
        <f t="shared" si="13"/>
        <v>13.146686249311548</v>
      </c>
      <c r="Q70" s="38">
        <f t="shared" si="13"/>
        <v>12.736168412144293</v>
      </c>
      <c r="R70" s="38">
        <f t="shared" si="13"/>
        <v>12.372370913683394</v>
      </c>
      <c r="S70" s="38">
        <f t="shared" si="13"/>
        <v>12.351763687513525</v>
      </c>
      <c r="T70" s="38">
        <f t="shared" si="13"/>
        <v>13.427873876681732</v>
      </c>
      <c r="U70" s="38">
        <f t="shared" si="13"/>
        <v>13.995277060794113</v>
      </c>
    </row>
    <row r="71" spans="1:23">
      <c r="B71" s="40" t="s">
        <v>71</v>
      </c>
      <c r="D71" s="39"/>
      <c r="E71" s="38">
        <f t="shared" ref="E71:Q71" si="14">+E7/E40</f>
        <v>3.7532808398950128</v>
      </c>
      <c r="F71" s="38">
        <f t="shared" si="14"/>
        <v>3.6741214057507987</v>
      </c>
      <c r="G71" s="38">
        <f t="shared" si="14"/>
        <v>2.9574275362318838</v>
      </c>
      <c r="H71" s="38">
        <f t="shared" si="14"/>
        <v>2.0180468506912033</v>
      </c>
      <c r="I71" s="38">
        <f t="shared" si="14"/>
        <v>1.9477784262478113</v>
      </c>
      <c r="J71" s="38">
        <f t="shared" si="14"/>
        <v>1.6085609141971722</v>
      </c>
      <c r="K71" s="38">
        <f t="shared" si="14"/>
        <v>1.6694024950755089</v>
      </c>
      <c r="L71" s="38">
        <f t="shared" si="14"/>
        <v>1.4946796719131012</v>
      </c>
      <c r="M71" s="38">
        <f t="shared" si="14"/>
        <v>1.644538082366036</v>
      </c>
      <c r="N71" s="38">
        <f t="shared" si="14"/>
        <v>1.7487095260441108</v>
      </c>
      <c r="O71" s="38">
        <f t="shared" si="14"/>
        <v>1.5967581401962179</v>
      </c>
      <c r="P71" s="38">
        <f t="shared" si="14"/>
        <v>1.6721634633610067</v>
      </c>
      <c r="Q71" s="38">
        <f t="shared" si="14"/>
        <v>1.5900396466578564</v>
      </c>
      <c r="R71" s="38"/>
      <c r="S71" s="38"/>
      <c r="T71" s="38"/>
    </row>
  </sheetData>
  <customSheetViews>
    <customSheetView guid="{BD98B63B-DCB5-4DA0-98FC-840192A00168}" topLeftCell="B10">
      <selection activeCell="B3" sqref="B3"/>
      <pageMargins left="0.7" right="0.7" top="0.75" bottom="0.75" header="0.3" footer="0.3"/>
      <pageSetup paperSize="9" orientation="portrait" r:id="rId1"/>
    </customSheetView>
  </customSheetViews>
  <phoneticPr fontId="2"/>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24715-E6A8-4CBA-8B01-81048082E58C}">
  <dimension ref="B1:AJ49"/>
  <sheetViews>
    <sheetView workbookViewId="0">
      <selection activeCell="M30" sqref="M30"/>
    </sheetView>
  </sheetViews>
  <sheetFormatPr defaultColWidth="9.109375" defaultRowHeight="18"/>
  <cols>
    <col min="1" max="2" width="9.109375" style="18"/>
    <col min="3" max="5" width="10.109375" style="18" bestFit="1" customWidth="1"/>
    <col min="6" max="7" width="10.77734375" style="18" bestFit="1" customWidth="1"/>
    <col min="8" max="8" width="11.33203125" style="18" bestFit="1" customWidth="1"/>
    <col min="9" max="9" width="10.109375" style="18" bestFit="1" customWidth="1"/>
    <col min="10" max="15" width="9.109375" style="18" bestFit="1" customWidth="1"/>
    <col min="16" max="18" width="8.109375" style="18" customWidth="1"/>
    <col min="19" max="19" width="5.77734375" style="18" customWidth="1"/>
    <col min="20" max="20" width="8.109375" style="18" customWidth="1"/>
    <col min="21" max="27" width="9.109375" style="18"/>
    <col min="28" max="28" width="19" style="18" customWidth="1"/>
    <col min="29" max="32" width="9.109375" style="18"/>
    <col min="33" max="33" width="32.109375" style="18" bestFit="1" customWidth="1"/>
    <col min="34" max="16384" width="9.109375" style="18"/>
  </cols>
  <sheetData>
    <row r="1" spans="2:22">
      <c r="P1" s="22" t="s">
        <v>68</v>
      </c>
      <c r="Q1" s="20">
        <v>1058</v>
      </c>
      <c r="R1" s="20">
        <v>674</v>
      </c>
      <c r="S1" s="20">
        <v>387</v>
      </c>
    </row>
    <row r="2" spans="2:22">
      <c r="P2" s="22" t="s">
        <v>83</v>
      </c>
      <c r="Q2" s="20">
        <v>362</v>
      </c>
      <c r="R2" s="20">
        <v>307</v>
      </c>
      <c r="S2" s="20">
        <v>230</v>
      </c>
    </row>
    <row r="3" spans="2:22">
      <c r="P3" s="22" t="s">
        <v>65</v>
      </c>
      <c r="Q3" s="20">
        <v>296</v>
      </c>
      <c r="R3" s="20">
        <v>227</v>
      </c>
      <c r="S3" s="20">
        <v>343</v>
      </c>
    </row>
    <row r="4" spans="2:22">
      <c r="B4" s="22" t="s">
        <v>82</v>
      </c>
      <c r="C4" s="23"/>
      <c r="D4" s="23"/>
      <c r="E4" s="23"/>
      <c r="L4" s="23"/>
      <c r="M4" s="23"/>
      <c r="N4" s="23"/>
      <c r="P4" s="22" t="s">
        <v>50</v>
      </c>
      <c r="Q4" s="24" t="s">
        <v>49</v>
      </c>
      <c r="R4" s="24" t="s">
        <v>49</v>
      </c>
      <c r="S4" s="24" t="s">
        <v>49</v>
      </c>
    </row>
    <row r="5" spans="2:22">
      <c r="B5" s="22"/>
      <c r="C5" s="23"/>
      <c r="D5" s="23"/>
      <c r="E5" s="23"/>
      <c r="P5" s="22" t="s">
        <v>64</v>
      </c>
      <c r="Q5" s="21">
        <v>6207</v>
      </c>
      <c r="R5" s="20">
        <v>5742</v>
      </c>
      <c r="S5" s="20">
        <v>5363</v>
      </c>
      <c r="V5" s="22" t="s">
        <v>99</v>
      </c>
    </row>
    <row r="6" spans="2:22">
      <c r="B6" s="22"/>
      <c r="C6" s="23"/>
      <c r="D6" s="23"/>
      <c r="E6" s="23"/>
      <c r="P6" s="22"/>
      <c r="Q6" s="21"/>
      <c r="R6" s="20"/>
      <c r="S6" s="20"/>
      <c r="V6" s="22"/>
    </row>
    <row r="7" spans="2:22">
      <c r="B7" s="22"/>
      <c r="C7" s="28">
        <v>2017</v>
      </c>
      <c r="D7" s="28">
        <v>2016</v>
      </c>
      <c r="E7" s="28">
        <v>2015</v>
      </c>
      <c r="F7" s="28">
        <v>2014</v>
      </c>
      <c r="G7" s="28">
        <v>2013</v>
      </c>
      <c r="H7" s="28">
        <v>2012</v>
      </c>
      <c r="I7" s="27">
        <v>2011</v>
      </c>
      <c r="J7" s="27">
        <v>2010</v>
      </c>
      <c r="K7" s="27">
        <v>2009</v>
      </c>
      <c r="L7" s="27">
        <v>2008</v>
      </c>
      <c r="M7" s="27">
        <v>2007</v>
      </c>
      <c r="N7" s="27">
        <v>2006</v>
      </c>
      <c r="O7" s="27">
        <v>2005</v>
      </c>
      <c r="P7" s="27">
        <v>2004</v>
      </c>
      <c r="Q7" s="27">
        <v>2003</v>
      </c>
      <c r="R7" s="27">
        <v>2002</v>
      </c>
      <c r="S7" s="27">
        <v>2001</v>
      </c>
      <c r="T7" s="27">
        <v>2000</v>
      </c>
      <c r="U7" s="23"/>
    </row>
    <row r="8" spans="2:22">
      <c r="B8" s="22" t="s">
        <v>95</v>
      </c>
      <c r="C8" s="20">
        <v>141319</v>
      </c>
      <c r="D8" s="20">
        <v>136700</v>
      </c>
      <c r="E8" s="20">
        <v>155041</v>
      </c>
      <c r="F8" s="20" t="s">
        <v>98</v>
      </c>
      <c r="G8" s="20" t="s">
        <v>97</v>
      </c>
      <c r="H8" s="20" t="s">
        <v>96</v>
      </c>
      <c r="I8" s="20">
        <v>47057</v>
      </c>
      <c r="J8" s="20">
        <v>25179</v>
      </c>
      <c r="K8" s="20">
        <v>13033</v>
      </c>
      <c r="L8" s="20">
        <v>1844</v>
      </c>
      <c r="M8" s="20">
        <v>123</v>
      </c>
      <c r="N8" s="20">
        <v>0</v>
      </c>
      <c r="O8" s="20"/>
      <c r="P8" s="20"/>
      <c r="Q8" s="20"/>
      <c r="R8" s="20"/>
      <c r="S8" s="20"/>
      <c r="T8" s="20"/>
      <c r="U8" s="22" t="s">
        <v>95</v>
      </c>
    </row>
    <row r="9" spans="2:22">
      <c r="B9" s="22" t="s">
        <v>94</v>
      </c>
      <c r="C9" s="20">
        <v>19222</v>
      </c>
      <c r="D9" s="20">
        <v>20628</v>
      </c>
      <c r="E9" s="20">
        <v>23227</v>
      </c>
      <c r="F9" s="20">
        <v>30283</v>
      </c>
      <c r="G9" s="20">
        <v>31980</v>
      </c>
      <c r="H9" s="20">
        <v>30945</v>
      </c>
      <c r="I9" s="20">
        <v>20358</v>
      </c>
      <c r="J9" s="20">
        <v>4958</v>
      </c>
      <c r="K9" s="20"/>
      <c r="L9" s="20"/>
      <c r="M9" s="20"/>
      <c r="N9" s="20"/>
      <c r="O9" s="20"/>
      <c r="P9" s="20"/>
      <c r="Q9" s="20"/>
      <c r="R9" s="20"/>
      <c r="S9" s="20"/>
      <c r="T9" s="20"/>
      <c r="U9" s="22" t="s">
        <v>94</v>
      </c>
    </row>
    <row r="10" spans="2:22">
      <c r="B10" s="22" t="s">
        <v>93</v>
      </c>
      <c r="C10" s="20">
        <v>25850</v>
      </c>
      <c r="D10" s="20">
        <v>22831</v>
      </c>
      <c r="E10" s="20">
        <v>25471</v>
      </c>
      <c r="F10" s="20">
        <v>24079</v>
      </c>
      <c r="G10" s="20">
        <v>21483</v>
      </c>
      <c r="H10" s="20">
        <v>23221</v>
      </c>
      <c r="I10" s="20">
        <v>21783</v>
      </c>
      <c r="J10" s="20">
        <v>17479</v>
      </c>
      <c r="K10" s="20">
        <v>13859</v>
      </c>
      <c r="L10" s="20">
        <v>14276</v>
      </c>
      <c r="M10" s="20">
        <v>10314</v>
      </c>
      <c r="N10" s="20">
        <v>7375</v>
      </c>
      <c r="O10" s="20">
        <v>6275</v>
      </c>
      <c r="P10" s="20">
        <v>4923</v>
      </c>
      <c r="Q10" s="20">
        <v>4491</v>
      </c>
      <c r="R10" s="20">
        <v>4534</v>
      </c>
      <c r="S10" s="20">
        <v>4403</v>
      </c>
      <c r="T10" s="20">
        <v>6885</v>
      </c>
      <c r="U10" s="22" t="s">
        <v>93</v>
      </c>
      <c r="V10" s="22" t="s">
        <v>92</v>
      </c>
    </row>
    <row r="11" spans="2:22">
      <c r="B11" s="22" t="s">
        <v>91</v>
      </c>
      <c r="C11" s="20"/>
      <c r="D11" s="20"/>
      <c r="E11" s="20"/>
      <c r="F11" s="20">
        <v>2286</v>
      </c>
      <c r="G11" s="20">
        <v>4411</v>
      </c>
      <c r="H11" s="20">
        <v>5615</v>
      </c>
      <c r="I11" s="20">
        <v>7453</v>
      </c>
      <c r="J11" s="20">
        <v>8274</v>
      </c>
      <c r="K11" s="20">
        <v>8091</v>
      </c>
      <c r="L11" s="20">
        <v>9153</v>
      </c>
      <c r="M11" s="20">
        <v>8305</v>
      </c>
      <c r="N11" s="20">
        <v>7676</v>
      </c>
      <c r="O11" s="20">
        <v>4540</v>
      </c>
      <c r="P11" s="20">
        <v>1306</v>
      </c>
      <c r="Q11" s="20">
        <v>345</v>
      </c>
      <c r="R11" s="20">
        <v>143</v>
      </c>
      <c r="S11" s="19">
        <v>0</v>
      </c>
      <c r="T11" s="20"/>
      <c r="U11" s="22" t="s">
        <v>91</v>
      </c>
      <c r="V11" s="22"/>
    </row>
    <row r="12" spans="2:22">
      <c r="B12" s="30" t="s">
        <v>90</v>
      </c>
      <c r="C12" s="32"/>
      <c r="D12" s="32"/>
      <c r="E12" s="32"/>
      <c r="F12" s="34">
        <v>18063</v>
      </c>
      <c r="G12" s="34">
        <v>16051</v>
      </c>
      <c r="H12" s="34">
        <v>12890</v>
      </c>
      <c r="I12" s="31"/>
      <c r="J12" s="31"/>
      <c r="K12" s="31"/>
      <c r="L12" s="33"/>
      <c r="M12" s="33"/>
      <c r="N12" s="33"/>
      <c r="O12" s="31"/>
      <c r="P12" s="31"/>
      <c r="Q12" s="31"/>
      <c r="R12" s="31"/>
      <c r="S12" s="31"/>
      <c r="T12" s="31"/>
      <c r="U12" s="30" t="s">
        <v>90</v>
      </c>
    </row>
    <row r="13" spans="2:22">
      <c r="B13" s="30" t="s">
        <v>89</v>
      </c>
      <c r="C13" s="32"/>
      <c r="D13" s="32"/>
      <c r="E13" s="32"/>
      <c r="F13" s="34">
        <v>6093</v>
      </c>
      <c r="G13" s="34">
        <v>5706</v>
      </c>
      <c r="H13" s="34">
        <v>5145</v>
      </c>
      <c r="I13" s="31"/>
      <c r="J13" s="31"/>
      <c r="K13" s="31"/>
      <c r="L13" s="31"/>
      <c r="M13" s="31"/>
      <c r="N13" s="31"/>
      <c r="O13" s="33"/>
      <c r="P13" s="33"/>
      <c r="Q13" s="33"/>
      <c r="R13" s="33"/>
      <c r="S13" s="33"/>
      <c r="T13" s="31"/>
      <c r="U13" s="30" t="s">
        <v>89</v>
      </c>
      <c r="V13" s="22"/>
    </row>
    <row r="14" spans="2:22">
      <c r="B14" s="30" t="s">
        <v>88</v>
      </c>
      <c r="C14" s="32"/>
      <c r="D14" s="32"/>
      <c r="E14" s="32"/>
      <c r="F14" s="34"/>
      <c r="G14" s="34"/>
      <c r="H14" s="34"/>
      <c r="I14" s="34">
        <v>6314</v>
      </c>
      <c r="J14" s="34">
        <v>4948</v>
      </c>
      <c r="K14" s="34">
        <v>4036</v>
      </c>
      <c r="L14" s="32">
        <v>3340</v>
      </c>
      <c r="M14" s="32">
        <v>2496</v>
      </c>
      <c r="N14" s="32">
        <v>1885</v>
      </c>
      <c r="O14" s="32">
        <v>899</v>
      </c>
      <c r="P14" s="32">
        <v>278</v>
      </c>
      <c r="Q14" s="32">
        <v>36</v>
      </c>
      <c r="R14" s="32"/>
      <c r="S14" s="32"/>
      <c r="T14" s="31"/>
      <c r="U14" s="30" t="s">
        <v>88</v>
      </c>
      <c r="V14" s="22"/>
    </row>
    <row r="15" spans="2:22">
      <c r="B15" s="30" t="s">
        <v>87</v>
      </c>
      <c r="C15" s="32"/>
      <c r="D15" s="32"/>
      <c r="E15" s="32"/>
      <c r="F15" s="34"/>
      <c r="G15" s="34"/>
      <c r="H15" s="34"/>
      <c r="I15" s="34">
        <v>2330</v>
      </c>
      <c r="J15" s="34">
        <v>1814</v>
      </c>
      <c r="K15" s="34">
        <v>1475</v>
      </c>
      <c r="L15" s="32">
        <v>1659</v>
      </c>
      <c r="M15" s="32">
        <v>1260</v>
      </c>
      <c r="N15" s="32">
        <v>1100</v>
      </c>
      <c r="O15" s="32">
        <v>1126</v>
      </c>
      <c r="P15" s="32">
        <v>951</v>
      </c>
      <c r="Q15" s="35">
        <v>691</v>
      </c>
      <c r="R15" s="32">
        <v>674</v>
      </c>
      <c r="S15" s="32">
        <v>387</v>
      </c>
      <c r="T15" s="31"/>
      <c r="U15" s="30" t="s">
        <v>87</v>
      </c>
      <c r="V15" s="22"/>
    </row>
    <row r="16" spans="2:22">
      <c r="B16" s="30" t="s">
        <v>86</v>
      </c>
      <c r="C16" s="32"/>
      <c r="D16" s="32"/>
      <c r="E16" s="32"/>
      <c r="F16" s="34"/>
      <c r="G16" s="34"/>
      <c r="H16" s="34"/>
      <c r="I16" s="34">
        <v>2954</v>
      </c>
      <c r="J16" s="34">
        <v>2573</v>
      </c>
      <c r="K16" s="34">
        <v>2411</v>
      </c>
      <c r="L16" s="32">
        <v>2207</v>
      </c>
      <c r="M16" s="32">
        <v>1508</v>
      </c>
      <c r="N16" s="32">
        <v>1279</v>
      </c>
      <c r="O16" s="32">
        <v>1091</v>
      </c>
      <c r="P16" s="32">
        <v>821</v>
      </c>
      <c r="Q16" s="32">
        <v>644</v>
      </c>
      <c r="R16" s="32">
        <f>+R19+R20</f>
        <v>534</v>
      </c>
      <c r="S16" s="32">
        <f>+S19+S20</f>
        <v>573</v>
      </c>
      <c r="T16" s="31"/>
      <c r="U16" s="30" t="s">
        <v>86</v>
      </c>
      <c r="V16" s="22"/>
    </row>
    <row r="17" spans="2:36">
      <c r="B17" s="30" t="s">
        <v>85</v>
      </c>
      <c r="C17" s="32">
        <v>29980</v>
      </c>
      <c r="D17" s="32">
        <v>24348</v>
      </c>
      <c r="E17" s="32">
        <v>19909</v>
      </c>
      <c r="F17" s="31"/>
      <c r="G17" s="31"/>
      <c r="H17" s="31"/>
      <c r="I17" s="31"/>
      <c r="J17" s="31"/>
      <c r="K17" s="31"/>
      <c r="L17" s="31"/>
      <c r="M17" s="31"/>
      <c r="N17" s="31"/>
      <c r="O17" s="31"/>
      <c r="P17" s="31"/>
      <c r="Q17" s="31"/>
      <c r="R17" s="31"/>
      <c r="S17" s="31"/>
      <c r="T17" s="31"/>
      <c r="U17" s="30" t="s">
        <v>85</v>
      </c>
    </row>
    <row r="18" spans="2:36">
      <c r="B18" s="30" t="s">
        <v>84</v>
      </c>
      <c r="C18" s="32">
        <v>12863</v>
      </c>
      <c r="D18" s="32">
        <v>11132</v>
      </c>
      <c r="E18" s="32">
        <v>10067</v>
      </c>
      <c r="F18" s="31"/>
      <c r="G18" s="31"/>
      <c r="H18" s="31"/>
      <c r="I18" s="31"/>
      <c r="J18" s="31"/>
      <c r="K18" s="31"/>
      <c r="L18" s="33"/>
      <c r="M18" s="33"/>
      <c r="N18" s="33"/>
      <c r="O18" s="33"/>
      <c r="P18" s="33"/>
      <c r="Q18" s="33"/>
      <c r="R18" s="33"/>
      <c r="S18" s="33"/>
      <c r="T18" s="31"/>
      <c r="U18" s="30" t="s">
        <v>84</v>
      </c>
      <c r="V18" s="22"/>
    </row>
    <row r="19" spans="2:36">
      <c r="B19" s="30" t="s">
        <v>83</v>
      </c>
      <c r="C19" s="32"/>
      <c r="D19" s="32"/>
      <c r="E19" s="32"/>
      <c r="F19" s="31"/>
      <c r="G19" s="31"/>
      <c r="H19" s="31"/>
      <c r="I19" s="31"/>
      <c r="J19" s="31"/>
      <c r="K19" s="31"/>
      <c r="L19" s="33"/>
      <c r="M19" s="33"/>
      <c r="N19" s="33"/>
      <c r="O19" s="33"/>
      <c r="P19" s="33"/>
      <c r="Q19" s="32">
        <v>362</v>
      </c>
      <c r="R19" s="32">
        <v>307</v>
      </c>
      <c r="S19" s="32">
        <v>230</v>
      </c>
      <c r="T19" s="31"/>
      <c r="U19" s="30" t="s">
        <v>83</v>
      </c>
      <c r="V19" s="22"/>
    </row>
    <row r="20" spans="2:36">
      <c r="B20" s="30" t="s">
        <v>65</v>
      </c>
      <c r="C20" s="32"/>
      <c r="D20" s="32"/>
      <c r="E20" s="32"/>
      <c r="F20" s="31"/>
      <c r="G20" s="31"/>
      <c r="H20" s="31"/>
      <c r="I20" s="31"/>
      <c r="J20" s="31"/>
      <c r="K20" s="31"/>
      <c r="L20" s="33"/>
      <c r="M20" s="33"/>
      <c r="N20" s="33"/>
      <c r="O20" s="33"/>
      <c r="P20" s="33"/>
      <c r="Q20" s="32">
        <v>296</v>
      </c>
      <c r="R20" s="32">
        <v>227</v>
      </c>
      <c r="S20" s="32">
        <v>343</v>
      </c>
      <c r="T20" s="31"/>
      <c r="U20" s="30" t="s">
        <v>65</v>
      </c>
      <c r="V20" s="22"/>
    </row>
    <row r="21" spans="2:36">
      <c r="B21" s="22" t="s">
        <v>64</v>
      </c>
      <c r="C21" s="21">
        <v>229234</v>
      </c>
      <c r="D21" s="21">
        <v>215639</v>
      </c>
      <c r="E21" s="21">
        <v>233715</v>
      </c>
      <c r="F21" s="21">
        <v>182795</v>
      </c>
      <c r="G21" s="21">
        <v>170910</v>
      </c>
      <c r="H21" s="21">
        <v>156508</v>
      </c>
      <c r="I21" s="21">
        <v>108249</v>
      </c>
      <c r="J21" s="21">
        <v>65225</v>
      </c>
      <c r="K21" s="21">
        <v>42905</v>
      </c>
      <c r="L21" s="21">
        <v>32479</v>
      </c>
      <c r="M21" s="21">
        <v>24006</v>
      </c>
      <c r="N21" s="21">
        <v>19315</v>
      </c>
      <c r="O21" s="21">
        <v>13931</v>
      </c>
      <c r="P21" s="21">
        <v>8279</v>
      </c>
      <c r="Q21" s="21">
        <v>6207</v>
      </c>
      <c r="R21" s="21">
        <v>5742</v>
      </c>
      <c r="S21" s="20">
        <v>5363</v>
      </c>
      <c r="T21" s="21">
        <v>7983</v>
      </c>
      <c r="U21" s="22" t="s">
        <v>64</v>
      </c>
      <c r="V21" s="22" t="s">
        <v>64</v>
      </c>
    </row>
    <row r="22" spans="2:36">
      <c r="B22" s="23"/>
      <c r="C22" s="23"/>
      <c r="D22" s="23"/>
      <c r="E22" s="23"/>
      <c r="L22" s="23"/>
      <c r="M22" s="23"/>
      <c r="N22" s="23"/>
      <c r="AG22" s="22" t="s">
        <v>82</v>
      </c>
    </row>
    <row r="23" spans="2:36">
      <c r="B23" s="22" t="s">
        <v>63</v>
      </c>
      <c r="C23" s="23"/>
      <c r="D23" s="23"/>
      <c r="E23" s="23"/>
      <c r="R23" s="20"/>
      <c r="S23" s="20"/>
      <c r="T23" s="20"/>
      <c r="AC23" s="29">
        <f>SUM(AC25:AC28)</f>
        <v>4534</v>
      </c>
      <c r="AD23" s="29">
        <f>SUM(AD25:AD28)</f>
        <v>4403</v>
      </c>
      <c r="AE23" s="29">
        <f>SUM(AE25:AE28)</f>
        <v>6885</v>
      </c>
      <c r="AH23" s="18">
        <v>2003</v>
      </c>
      <c r="AI23" s="18">
        <v>2002</v>
      </c>
      <c r="AJ23" s="18">
        <v>2001</v>
      </c>
    </row>
    <row r="24" spans="2:36">
      <c r="B24" s="22"/>
      <c r="C24" s="23"/>
      <c r="D24" s="23"/>
      <c r="E24" s="23"/>
      <c r="L24" s="23"/>
      <c r="M24" s="23"/>
      <c r="N24" s="23"/>
      <c r="AC24" s="18">
        <v>2002</v>
      </c>
      <c r="AD24" s="18">
        <v>2001</v>
      </c>
      <c r="AE24" s="18">
        <v>2000</v>
      </c>
      <c r="AG24" s="22" t="s">
        <v>81</v>
      </c>
      <c r="AH24" s="21">
        <v>1237</v>
      </c>
      <c r="AI24" s="21">
        <v>1380</v>
      </c>
      <c r="AJ24" s="21">
        <v>1664</v>
      </c>
    </row>
    <row r="25" spans="2:36">
      <c r="B25" s="22"/>
      <c r="C25" s="28">
        <v>2017</v>
      </c>
      <c r="D25" s="28">
        <v>2016</v>
      </c>
      <c r="E25" s="28">
        <v>2015</v>
      </c>
      <c r="F25" s="28">
        <v>2014</v>
      </c>
      <c r="G25" s="28">
        <v>2013</v>
      </c>
      <c r="H25" s="28">
        <v>2012</v>
      </c>
      <c r="I25" s="27">
        <v>2011</v>
      </c>
      <c r="J25" s="27">
        <v>2010</v>
      </c>
      <c r="K25" s="27">
        <v>2009</v>
      </c>
      <c r="L25" s="27">
        <v>2008</v>
      </c>
      <c r="M25" s="27">
        <v>2007</v>
      </c>
      <c r="N25" s="27">
        <v>2006</v>
      </c>
      <c r="O25" s="27">
        <v>2005</v>
      </c>
      <c r="P25" s="27">
        <v>2004</v>
      </c>
      <c r="Q25" s="27">
        <v>2003</v>
      </c>
      <c r="R25" s="27">
        <v>2002</v>
      </c>
      <c r="S25" s="27">
        <v>2001</v>
      </c>
      <c r="T25" s="27">
        <v>2000</v>
      </c>
      <c r="V25" s="22" t="s">
        <v>80</v>
      </c>
      <c r="W25" s="23"/>
      <c r="X25" s="23"/>
      <c r="Y25" s="23"/>
      <c r="AB25" s="22" t="s">
        <v>79</v>
      </c>
      <c r="AC25" s="21">
        <v>1380</v>
      </c>
      <c r="AD25" s="21">
        <v>1664</v>
      </c>
      <c r="AE25" s="21">
        <v>2747</v>
      </c>
      <c r="AG25" s="22" t="s">
        <v>77</v>
      </c>
      <c r="AH25" s="20">
        <v>1299</v>
      </c>
      <c r="AI25" s="20">
        <v>831</v>
      </c>
      <c r="AJ25" s="20">
        <v>813</v>
      </c>
    </row>
    <row r="26" spans="2:36">
      <c r="B26" s="22" t="s">
        <v>78</v>
      </c>
      <c r="C26" s="20">
        <v>216756</v>
      </c>
      <c r="D26" s="20">
        <v>211884</v>
      </c>
      <c r="E26" s="20">
        <v>231218</v>
      </c>
      <c r="F26" s="20">
        <v>169219</v>
      </c>
      <c r="G26" s="20">
        <v>150257</v>
      </c>
      <c r="H26" s="20">
        <v>125046</v>
      </c>
      <c r="I26" s="20">
        <v>72293</v>
      </c>
      <c r="J26" s="20">
        <v>39989</v>
      </c>
      <c r="K26" s="20">
        <v>20731</v>
      </c>
      <c r="L26" s="20">
        <v>11627</v>
      </c>
      <c r="M26" s="20">
        <v>1389</v>
      </c>
      <c r="N26" s="20">
        <v>0</v>
      </c>
      <c r="O26" s="20"/>
      <c r="P26" s="20"/>
      <c r="Q26" s="20"/>
      <c r="R26" s="20"/>
      <c r="S26" s="20"/>
      <c r="U26" s="22" t="s">
        <v>78</v>
      </c>
      <c r="AB26" s="22" t="s">
        <v>77</v>
      </c>
      <c r="AC26" s="20">
        <v>831</v>
      </c>
      <c r="AD26" s="20">
        <v>813</v>
      </c>
      <c r="AE26" s="20">
        <v>948</v>
      </c>
      <c r="AG26" s="22" t="s">
        <v>75</v>
      </c>
      <c r="AH26" s="20">
        <v>1238</v>
      </c>
      <c r="AI26" s="20">
        <v>1448</v>
      </c>
      <c r="AJ26" s="20">
        <v>1117</v>
      </c>
    </row>
    <row r="27" spans="2:36">
      <c r="B27" s="22" t="s">
        <v>76</v>
      </c>
      <c r="C27" s="20">
        <v>43753</v>
      </c>
      <c r="D27" s="20">
        <v>45590</v>
      </c>
      <c r="E27" s="20">
        <v>54856</v>
      </c>
      <c r="F27" s="20">
        <v>67977</v>
      </c>
      <c r="G27" s="20">
        <v>71033</v>
      </c>
      <c r="H27" s="20">
        <v>58310</v>
      </c>
      <c r="I27" s="20">
        <v>32394</v>
      </c>
      <c r="J27" s="20">
        <v>7458</v>
      </c>
      <c r="K27" s="20">
        <v>0</v>
      </c>
      <c r="L27" s="20"/>
      <c r="M27" s="20"/>
      <c r="N27" s="20"/>
      <c r="O27" s="20"/>
      <c r="P27" s="20"/>
      <c r="Q27" s="20"/>
      <c r="R27" s="20"/>
      <c r="S27" s="20"/>
      <c r="U27" s="22" t="s">
        <v>76</v>
      </c>
      <c r="AB27" s="22" t="s">
        <v>75</v>
      </c>
      <c r="AC27" s="20">
        <v>1448</v>
      </c>
      <c r="AD27" s="20">
        <v>1117</v>
      </c>
      <c r="AE27" s="20">
        <v>2381</v>
      </c>
      <c r="AG27" s="22" t="s">
        <v>72</v>
      </c>
      <c r="AH27" s="20">
        <v>717</v>
      </c>
      <c r="AI27" s="20">
        <v>875</v>
      </c>
      <c r="AJ27" s="20">
        <v>809</v>
      </c>
    </row>
    <row r="28" spans="2:36">
      <c r="B28" s="22" t="s">
        <v>74</v>
      </c>
      <c r="C28" s="20">
        <v>19251</v>
      </c>
      <c r="D28" s="20">
        <v>18484</v>
      </c>
      <c r="E28" s="20">
        <v>20587</v>
      </c>
      <c r="F28" s="20">
        <v>18906</v>
      </c>
      <c r="G28" s="20">
        <v>16341</v>
      </c>
      <c r="H28" s="20">
        <v>18158</v>
      </c>
      <c r="I28" s="20">
        <v>16735</v>
      </c>
      <c r="J28" s="20">
        <v>13662</v>
      </c>
      <c r="K28" s="20">
        <v>10396</v>
      </c>
      <c r="L28" s="20">
        <v>9715</v>
      </c>
      <c r="M28" s="20">
        <v>7051</v>
      </c>
      <c r="N28" s="20">
        <v>5303</v>
      </c>
      <c r="O28" s="20">
        <v>4534</v>
      </c>
      <c r="P28" s="20">
        <v>3290</v>
      </c>
      <c r="Q28" s="20">
        <v>3012</v>
      </c>
      <c r="R28" s="20">
        <v>3101</v>
      </c>
      <c r="S28" s="20">
        <v>3087</v>
      </c>
      <c r="T28" s="20">
        <v>4558</v>
      </c>
      <c r="U28" s="22" t="s">
        <v>74</v>
      </c>
      <c r="V28" s="22" t="s">
        <v>73</v>
      </c>
      <c r="AB28" s="22" t="s">
        <v>72</v>
      </c>
      <c r="AC28" s="20">
        <v>875</v>
      </c>
      <c r="AD28" s="20">
        <v>809</v>
      </c>
      <c r="AE28" s="20">
        <v>809</v>
      </c>
      <c r="AG28" s="22" t="s">
        <v>50</v>
      </c>
      <c r="AH28" s="24" t="s">
        <v>49</v>
      </c>
      <c r="AI28" s="24" t="s">
        <v>49</v>
      </c>
      <c r="AJ28" s="24" t="s">
        <v>49</v>
      </c>
    </row>
    <row r="29" spans="2:36">
      <c r="B29" s="22" t="s">
        <v>71</v>
      </c>
      <c r="C29" s="20"/>
      <c r="D29" s="20"/>
      <c r="E29" s="20"/>
      <c r="F29" s="20">
        <v>14377</v>
      </c>
      <c r="G29" s="20">
        <v>26379</v>
      </c>
      <c r="H29" s="20">
        <v>35165</v>
      </c>
      <c r="I29" s="20">
        <v>42620</v>
      </c>
      <c r="J29" s="20">
        <v>50312</v>
      </c>
      <c r="K29" s="20">
        <v>54132</v>
      </c>
      <c r="L29" s="20">
        <v>54828</v>
      </c>
      <c r="M29" s="20">
        <v>51630</v>
      </c>
      <c r="N29" s="20">
        <v>39409</v>
      </c>
      <c r="O29" s="20">
        <v>22497</v>
      </c>
      <c r="P29" s="20">
        <v>4416</v>
      </c>
      <c r="Q29" s="20">
        <v>939</v>
      </c>
      <c r="R29" s="20">
        <v>381</v>
      </c>
      <c r="S29" s="20">
        <v>0</v>
      </c>
      <c r="U29" s="22" t="s">
        <v>71</v>
      </c>
      <c r="V29" s="22" t="s">
        <v>51</v>
      </c>
      <c r="AB29" s="22" t="s">
        <v>70</v>
      </c>
      <c r="AC29" s="20">
        <v>1208</v>
      </c>
      <c r="AD29" s="20">
        <v>960</v>
      </c>
      <c r="AE29" s="20">
        <v>1098</v>
      </c>
      <c r="AG29" s="22" t="s">
        <v>69</v>
      </c>
      <c r="AH29" s="20">
        <v>4491</v>
      </c>
      <c r="AI29" s="20">
        <v>4534</v>
      </c>
      <c r="AJ29" s="20">
        <v>4403</v>
      </c>
    </row>
    <row r="30" spans="2:36">
      <c r="L30" s="23"/>
      <c r="M30" s="23"/>
      <c r="N30" s="23"/>
      <c r="V30" s="22"/>
      <c r="W30" s="23"/>
      <c r="X30" s="23"/>
      <c r="Y30" s="23"/>
      <c r="AB30" s="22" t="s">
        <v>50</v>
      </c>
      <c r="AC30" s="24" t="s">
        <v>49</v>
      </c>
      <c r="AD30" s="24" t="s">
        <v>49</v>
      </c>
      <c r="AE30" s="24" t="s">
        <v>49</v>
      </c>
      <c r="AG30" s="22" t="s">
        <v>50</v>
      </c>
      <c r="AH30" s="24" t="s">
        <v>49</v>
      </c>
      <c r="AI30" s="24" t="s">
        <v>49</v>
      </c>
      <c r="AJ30" s="24" t="s">
        <v>49</v>
      </c>
    </row>
    <row r="31" spans="2:36">
      <c r="V31" s="22"/>
      <c r="W31" s="23"/>
      <c r="X31" s="23"/>
      <c r="Y31" s="23"/>
      <c r="AB31" s="22" t="s">
        <v>64</v>
      </c>
      <c r="AC31" s="21">
        <v>5742</v>
      </c>
      <c r="AD31" s="20">
        <v>5363</v>
      </c>
      <c r="AE31" s="21">
        <v>7983</v>
      </c>
      <c r="AG31" s="22" t="s">
        <v>68</v>
      </c>
      <c r="AH31" s="20">
        <v>1058</v>
      </c>
      <c r="AI31" s="20">
        <v>674</v>
      </c>
      <c r="AJ31" s="20">
        <v>387</v>
      </c>
    </row>
    <row r="32" spans="2:36">
      <c r="L32" s="23"/>
      <c r="M32" s="23"/>
      <c r="N32" s="23"/>
      <c r="V32" s="22"/>
      <c r="AB32" s="22" t="s">
        <v>50</v>
      </c>
      <c r="AC32" s="24" t="s">
        <v>49</v>
      </c>
      <c r="AD32" s="24" t="s">
        <v>49</v>
      </c>
      <c r="AE32" s="24" t="s">
        <v>49</v>
      </c>
      <c r="AG32" s="22" t="s">
        <v>67</v>
      </c>
      <c r="AH32" s="20">
        <v>362</v>
      </c>
      <c r="AI32" s="20">
        <v>307</v>
      </c>
      <c r="AJ32" s="20">
        <v>230</v>
      </c>
    </row>
    <row r="33" spans="8:36">
      <c r="AB33" s="22" t="s">
        <v>66</v>
      </c>
      <c r="AC33" s="20">
        <v>766</v>
      </c>
      <c r="AD33" s="20">
        <v>937</v>
      </c>
      <c r="AE33" s="20">
        <v>1436</v>
      </c>
      <c r="AG33" s="22" t="s">
        <v>65</v>
      </c>
      <c r="AH33" s="20">
        <v>296</v>
      </c>
      <c r="AI33" s="20">
        <v>227</v>
      </c>
      <c r="AJ33" s="20">
        <v>343</v>
      </c>
    </row>
    <row r="34" spans="8:36">
      <c r="L34" s="23"/>
      <c r="M34" s="23"/>
      <c r="N34" s="23"/>
      <c r="V34" s="22"/>
      <c r="W34" s="23"/>
      <c r="X34" s="23"/>
      <c r="Y34" s="23"/>
      <c r="AB34" s="22" t="s">
        <v>61</v>
      </c>
      <c r="AC34" s="20">
        <v>357</v>
      </c>
      <c r="AD34" s="20">
        <v>346</v>
      </c>
      <c r="AE34" s="20">
        <v>383</v>
      </c>
      <c r="AG34" s="22" t="s">
        <v>50</v>
      </c>
      <c r="AH34" s="24" t="s">
        <v>49</v>
      </c>
      <c r="AI34" s="24" t="s">
        <v>49</v>
      </c>
      <c r="AJ34" s="24" t="s">
        <v>49</v>
      </c>
    </row>
    <row r="35" spans="8:36">
      <c r="V35" s="22"/>
      <c r="AB35" s="22" t="s">
        <v>59</v>
      </c>
      <c r="AC35" s="20">
        <v>1301</v>
      </c>
      <c r="AD35" s="20">
        <v>1208</v>
      </c>
      <c r="AE35" s="20">
        <v>2194</v>
      </c>
      <c r="AG35" s="22" t="s">
        <v>64</v>
      </c>
      <c r="AH35" s="21">
        <v>6207</v>
      </c>
      <c r="AI35" s="20">
        <v>5742</v>
      </c>
      <c r="AJ35" s="20">
        <v>5363</v>
      </c>
    </row>
    <row r="36" spans="8:36">
      <c r="L36" s="23"/>
      <c r="M36" s="23"/>
      <c r="N36" s="23"/>
      <c r="AB36" s="22" t="s">
        <v>58</v>
      </c>
      <c r="AC36" s="20">
        <v>677</v>
      </c>
      <c r="AD36" s="20">
        <v>596</v>
      </c>
      <c r="AE36" s="20">
        <v>545</v>
      </c>
      <c r="AG36" s="22" t="s">
        <v>50</v>
      </c>
      <c r="AH36" s="24" t="s">
        <v>49</v>
      </c>
      <c r="AI36" s="24" t="s">
        <v>49</v>
      </c>
      <c r="AJ36" s="24" t="s">
        <v>49</v>
      </c>
    </row>
    <row r="37" spans="8:36">
      <c r="AB37" s="22" t="s">
        <v>50</v>
      </c>
      <c r="AC37" s="24" t="s">
        <v>49</v>
      </c>
      <c r="AD37" s="24" t="s">
        <v>49</v>
      </c>
      <c r="AE37" s="24" t="s">
        <v>49</v>
      </c>
      <c r="AG37" s="22" t="s">
        <v>63</v>
      </c>
      <c r="AH37" s="23"/>
      <c r="AI37" s="23"/>
      <c r="AJ37" s="23"/>
    </row>
    <row r="38" spans="8:36">
      <c r="H38" s="22" t="s">
        <v>57</v>
      </c>
      <c r="I38" s="26">
        <v>6439</v>
      </c>
      <c r="J38" s="26">
        <v>6201</v>
      </c>
      <c r="K38" s="26">
        <v>4324</v>
      </c>
      <c r="L38" s="21">
        <v>5603</v>
      </c>
      <c r="M38" s="21">
        <v>4020</v>
      </c>
      <c r="N38" s="21">
        <v>3319</v>
      </c>
      <c r="P38" s="22" t="s">
        <v>57</v>
      </c>
      <c r="Q38" s="21">
        <v>3436</v>
      </c>
      <c r="R38" s="21"/>
      <c r="S38" s="21"/>
      <c r="T38" s="21">
        <v>2373</v>
      </c>
      <c r="U38" s="21">
        <v>2475</v>
      </c>
      <c r="AB38" s="22" t="s">
        <v>55</v>
      </c>
      <c r="AC38" s="20">
        <v>3101</v>
      </c>
      <c r="AD38" s="20">
        <v>3087</v>
      </c>
      <c r="AE38" s="20">
        <v>4558</v>
      </c>
      <c r="AG38" s="22" t="s">
        <v>62</v>
      </c>
      <c r="AH38" s="20">
        <v>667</v>
      </c>
      <c r="AI38" s="20">
        <v>766</v>
      </c>
      <c r="AJ38" s="20">
        <v>937</v>
      </c>
    </row>
    <row r="39" spans="8:36">
      <c r="H39" s="22" t="s">
        <v>56</v>
      </c>
      <c r="I39" s="25">
        <v>15344</v>
      </c>
      <c r="J39" s="25">
        <v>11278</v>
      </c>
      <c r="K39" s="25">
        <v>9535</v>
      </c>
      <c r="L39" s="20">
        <v>8673</v>
      </c>
      <c r="M39" s="20">
        <v>6294</v>
      </c>
      <c r="N39" s="20">
        <v>4056</v>
      </c>
      <c r="P39" s="22" t="s">
        <v>56</v>
      </c>
      <c r="Q39" s="20">
        <v>2839</v>
      </c>
      <c r="R39" s="20"/>
      <c r="S39" s="20"/>
      <c r="T39" s="20">
        <v>2550</v>
      </c>
      <c r="U39" s="20">
        <v>2016</v>
      </c>
      <c r="AB39" s="22" t="s">
        <v>50</v>
      </c>
      <c r="AC39" s="24" t="s">
        <v>49</v>
      </c>
      <c r="AD39" s="24" t="s">
        <v>49</v>
      </c>
      <c r="AE39" s="24" t="s">
        <v>49</v>
      </c>
      <c r="AG39" s="22" t="s">
        <v>61</v>
      </c>
      <c r="AH39" s="20">
        <v>604</v>
      </c>
      <c r="AI39" s="20">
        <v>357</v>
      </c>
      <c r="AJ39" s="20">
        <v>346</v>
      </c>
    </row>
    <row r="40" spans="8:36">
      <c r="AB40" s="22" t="s">
        <v>60</v>
      </c>
      <c r="AC40" s="21">
        <v>1462</v>
      </c>
      <c r="AD40" s="21">
        <v>1426</v>
      </c>
      <c r="AE40" s="21">
        <v>1510</v>
      </c>
      <c r="AG40" s="22" t="s">
        <v>59</v>
      </c>
      <c r="AH40" s="20">
        <v>1094</v>
      </c>
      <c r="AI40" s="20">
        <v>1301</v>
      </c>
      <c r="AJ40" s="20">
        <v>1208</v>
      </c>
    </row>
    <row r="41" spans="8:36">
      <c r="AG41" s="22" t="s">
        <v>58</v>
      </c>
      <c r="AH41" s="20">
        <v>647</v>
      </c>
      <c r="AI41" s="20">
        <v>677</v>
      </c>
      <c r="AJ41" s="20">
        <v>596</v>
      </c>
    </row>
    <row r="42" spans="8:36">
      <c r="H42" s="22" t="s">
        <v>57</v>
      </c>
      <c r="I42" s="25">
        <v>4669</v>
      </c>
      <c r="J42" s="25">
        <v>4627</v>
      </c>
      <c r="K42" s="25">
        <v>3182</v>
      </c>
      <c r="L42" s="20">
        <v>3712</v>
      </c>
      <c r="M42" s="20">
        <v>2714</v>
      </c>
      <c r="N42" s="20">
        <v>2434</v>
      </c>
      <c r="P42" s="22" t="s">
        <v>57</v>
      </c>
      <c r="Q42" s="20">
        <v>2520</v>
      </c>
      <c r="R42" s="20"/>
      <c r="S42" s="20"/>
      <c r="T42" s="20">
        <v>1625</v>
      </c>
      <c r="U42" s="20">
        <v>1761</v>
      </c>
      <c r="AG42" s="22" t="s">
        <v>50</v>
      </c>
      <c r="AH42" s="24" t="s">
        <v>49</v>
      </c>
      <c r="AI42" s="24" t="s">
        <v>49</v>
      </c>
      <c r="AJ42" s="24" t="s">
        <v>49</v>
      </c>
    </row>
    <row r="43" spans="8:36">
      <c r="H43" s="22" t="s">
        <v>56</v>
      </c>
      <c r="I43" s="25">
        <v>12066</v>
      </c>
      <c r="J43" s="25">
        <v>9035</v>
      </c>
      <c r="K43" s="25">
        <v>7214</v>
      </c>
      <c r="L43" s="20">
        <v>6003</v>
      </c>
      <c r="M43" s="20">
        <v>4337</v>
      </c>
      <c r="N43" s="20">
        <v>2869</v>
      </c>
      <c r="P43" s="22" t="s">
        <v>56</v>
      </c>
      <c r="Q43" s="20">
        <v>2014</v>
      </c>
      <c r="R43" s="20"/>
      <c r="S43" s="20"/>
      <c r="T43" s="20">
        <v>1665</v>
      </c>
      <c r="U43" s="20">
        <v>1251</v>
      </c>
      <c r="AG43" s="22" t="s">
        <v>55</v>
      </c>
      <c r="AH43" s="20">
        <v>3012</v>
      </c>
      <c r="AI43" s="20">
        <v>3101</v>
      </c>
      <c r="AJ43" s="20">
        <v>3087</v>
      </c>
    </row>
    <row r="44" spans="8:36">
      <c r="AG44" s="22" t="s">
        <v>50</v>
      </c>
      <c r="AH44" s="24" t="s">
        <v>49</v>
      </c>
      <c r="AI44" s="24" t="s">
        <v>49</v>
      </c>
      <c r="AJ44" s="24" t="s">
        <v>49</v>
      </c>
    </row>
    <row r="45" spans="8:36">
      <c r="H45" s="22" t="s">
        <v>54</v>
      </c>
      <c r="L45" s="21">
        <v>1469</v>
      </c>
      <c r="M45" s="21">
        <v>1463</v>
      </c>
      <c r="N45" s="21">
        <v>1391</v>
      </c>
      <c r="P45" s="22" t="s">
        <v>54</v>
      </c>
      <c r="Q45" s="21">
        <v>1384</v>
      </c>
      <c r="R45" s="21"/>
      <c r="S45" s="21"/>
      <c r="T45" s="21">
        <v>1496</v>
      </c>
      <c r="U45" s="21">
        <v>1491</v>
      </c>
      <c r="AG45" s="22" t="s">
        <v>53</v>
      </c>
      <c r="AH45" s="21">
        <v>1491</v>
      </c>
      <c r="AI45" s="20">
        <v>1462</v>
      </c>
      <c r="AJ45" s="20">
        <v>1426</v>
      </c>
    </row>
    <row r="46" spans="8:36">
      <c r="H46" s="22" t="s">
        <v>52</v>
      </c>
      <c r="L46" s="21">
        <v>167</v>
      </c>
      <c r="M46" s="21">
        <v>161</v>
      </c>
      <c r="N46" s="21">
        <v>195</v>
      </c>
      <c r="P46" s="22" t="s">
        <v>52</v>
      </c>
      <c r="Q46" s="21">
        <v>202</v>
      </c>
      <c r="R46" s="21"/>
      <c r="S46" s="21"/>
      <c r="T46" s="21">
        <v>296</v>
      </c>
      <c r="U46" s="21">
        <v>367</v>
      </c>
      <c r="AG46" s="22" t="s">
        <v>50</v>
      </c>
      <c r="AH46" s="24" t="s">
        <v>49</v>
      </c>
      <c r="AI46" s="24" t="s">
        <v>49</v>
      </c>
      <c r="AJ46" s="24" t="s">
        <v>49</v>
      </c>
    </row>
    <row r="47" spans="8:36">
      <c r="AG47" s="22" t="s">
        <v>51</v>
      </c>
      <c r="AH47" s="20">
        <v>939</v>
      </c>
      <c r="AI47" s="20">
        <v>381</v>
      </c>
      <c r="AJ47" s="19">
        <v>0</v>
      </c>
    </row>
    <row r="48" spans="8:36">
      <c r="AG48" s="22" t="s">
        <v>50</v>
      </c>
      <c r="AH48" s="24" t="s">
        <v>49</v>
      </c>
      <c r="AI48" s="24" t="s">
        <v>49</v>
      </c>
      <c r="AJ48" s="23"/>
    </row>
    <row r="49" spans="33:36">
      <c r="AG49" s="22" t="s">
        <v>48</v>
      </c>
      <c r="AH49" s="21">
        <v>345</v>
      </c>
      <c r="AI49" s="20">
        <v>143</v>
      </c>
      <c r="AJ49" s="19">
        <v>0</v>
      </c>
    </row>
  </sheetData>
  <customSheetViews>
    <customSheetView guid="{BD98B63B-DCB5-4DA0-98FC-840192A00168}">
      <selection activeCell="M30" sqref="M30"/>
      <pageMargins left="0.7" right="0.7" top="0.75" bottom="0.75" header="0.3" footer="0.3"/>
    </customSheetView>
  </customSheetView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1612A-660C-4B97-9782-8EC87024C72C}">
  <sheetPr>
    <tabColor theme="9" tint="-0.499984740745262"/>
  </sheetPr>
  <dimension ref="A1:E22"/>
  <sheetViews>
    <sheetView topLeftCell="B7" workbookViewId="0">
      <selection activeCell="A14" sqref="A14:E20"/>
    </sheetView>
  </sheetViews>
  <sheetFormatPr defaultRowHeight="13.2" outlineLevelCol="7"/>
  <cols>
    <col min="1" max="1" width="3" style="57" customWidth="1" outlineLevel="7"/>
    <col min="2" max="2" width="52" style="57" customWidth="1" outlineLevel="7"/>
    <col min="3" max="4" width="17" style="57" customWidth="1" outlineLevel="7"/>
    <col min="5" max="5" width="15" style="57" customWidth="1" outlineLevel="7"/>
    <col min="6" max="256" width="21.33203125" style="57" customWidth="1"/>
    <col min="257" max="257" width="3" style="57" customWidth="1"/>
    <col min="258" max="258" width="52" style="57" customWidth="1"/>
    <col min="259" max="260" width="17" style="57" customWidth="1"/>
    <col min="261" max="261" width="15" style="57" customWidth="1"/>
    <col min="262" max="512" width="21.33203125" style="57" customWidth="1"/>
    <col min="513" max="513" width="3" style="57" customWidth="1"/>
    <col min="514" max="514" width="52" style="57" customWidth="1"/>
    <col min="515" max="516" width="17" style="57" customWidth="1"/>
    <col min="517" max="517" width="15" style="57" customWidth="1"/>
    <col min="518" max="768" width="21.33203125" style="57" customWidth="1"/>
    <col min="769" max="769" width="3" style="57" customWidth="1"/>
    <col min="770" max="770" width="52" style="57" customWidth="1"/>
    <col min="771" max="772" width="17" style="57" customWidth="1"/>
    <col min="773" max="773" width="15" style="57" customWidth="1"/>
    <col min="774" max="1024" width="21.33203125" style="57" customWidth="1"/>
    <col min="1025" max="1025" width="3" style="57" customWidth="1"/>
    <col min="1026" max="1026" width="52" style="57" customWidth="1"/>
    <col min="1027" max="1028" width="17" style="57" customWidth="1"/>
    <col min="1029" max="1029" width="15" style="57" customWidth="1"/>
    <col min="1030" max="1280" width="21.33203125" style="57" customWidth="1"/>
    <col min="1281" max="1281" width="3" style="57" customWidth="1"/>
    <col min="1282" max="1282" width="52" style="57" customWidth="1"/>
    <col min="1283" max="1284" width="17" style="57" customWidth="1"/>
    <col min="1285" max="1285" width="15" style="57" customWidth="1"/>
    <col min="1286" max="1536" width="21.33203125" style="57" customWidth="1"/>
    <col min="1537" max="1537" width="3" style="57" customWidth="1"/>
    <col min="1538" max="1538" width="52" style="57" customWidth="1"/>
    <col min="1539" max="1540" width="17" style="57" customWidth="1"/>
    <col min="1541" max="1541" width="15" style="57" customWidth="1"/>
    <col min="1542" max="1792" width="21.33203125" style="57" customWidth="1"/>
    <col min="1793" max="1793" width="3" style="57" customWidth="1"/>
    <col min="1794" max="1794" width="52" style="57" customWidth="1"/>
    <col min="1795" max="1796" width="17" style="57" customWidth="1"/>
    <col min="1797" max="1797" width="15" style="57" customWidth="1"/>
    <col min="1798" max="2048" width="21.33203125" style="57" customWidth="1"/>
    <col min="2049" max="2049" width="3" style="57" customWidth="1"/>
    <col min="2050" max="2050" width="52" style="57" customWidth="1"/>
    <col min="2051" max="2052" width="17" style="57" customWidth="1"/>
    <col min="2053" max="2053" width="15" style="57" customWidth="1"/>
    <col min="2054" max="2304" width="21.33203125" style="57" customWidth="1"/>
    <col min="2305" max="2305" width="3" style="57" customWidth="1"/>
    <col min="2306" max="2306" width="52" style="57" customWidth="1"/>
    <col min="2307" max="2308" width="17" style="57" customWidth="1"/>
    <col min="2309" max="2309" width="15" style="57" customWidth="1"/>
    <col min="2310" max="2560" width="21.33203125" style="57" customWidth="1"/>
    <col min="2561" max="2561" width="3" style="57" customWidth="1"/>
    <col min="2562" max="2562" width="52" style="57" customWidth="1"/>
    <col min="2563" max="2564" width="17" style="57" customWidth="1"/>
    <col min="2565" max="2565" width="15" style="57" customWidth="1"/>
    <col min="2566" max="2816" width="21.33203125" style="57" customWidth="1"/>
    <col min="2817" max="2817" width="3" style="57" customWidth="1"/>
    <col min="2818" max="2818" width="52" style="57" customWidth="1"/>
    <col min="2819" max="2820" width="17" style="57" customWidth="1"/>
    <col min="2821" max="2821" width="15" style="57" customWidth="1"/>
    <col min="2822" max="3072" width="21.33203125" style="57" customWidth="1"/>
    <col min="3073" max="3073" width="3" style="57" customWidth="1"/>
    <col min="3074" max="3074" width="52" style="57" customWidth="1"/>
    <col min="3075" max="3076" width="17" style="57" customWidth="1"/>
    <col min="3077" max="3077" width="15" style="57" customWidth="1"/>
    <col min="3078" max="3328" width="21.33203125" style="57" customWidth="1"/>
    <col min="3329" max="3329" width="3" style="57" customWidth="1"/>
    <col min="3330" max="3330" width="52" style="57" customWidth="1"/>
    <col min="3331" max="3332" width="17" style="57" customWidth="1"/>
    <col min="3333" max="3333" width="15" style="57" customWidth="1"/>
    <col min="3334" max="3584" width="21.33203125" style="57" customWidth="1"/>
    <col min="3585" max="3585" width="3" style="57" customWidth="1"/>
    <col min="3586" max="3586" width="52" style="57" customWidth="1"/>
    <col min="3587" max="3588" width="17" style="57" customWidth="1"/>
    <col min="3589" max="3589" width="15" style="57" customWidth="1"/>
    <col min="3590" max="3840" width="21.33203125" style="57" customWidth="1"/>
    <col min="3841" max="3841" width="3" style="57" customWidth="1"/>
    <col min="3842" max="3842" width="52" style="57" customWidth="1"/>
    <col min="3843" max="3844" width="17" style="57" customWidth="1"/>
    <col min="3845" max="3845" width="15" style="57" customWidth="1"/>
    <col min="3846" max="4096" width="21.33203125" style="57" customWidth="1"/>
    <col min="4097" max="4097" width="3" style="57" customWidth="1"/>
    <col min="4098" max="4098" width="52" style="57" customWidth="1"/>
    <col min="4099" max="4100" width="17" style="57" customWidth="1"/>
    <col min="4101" max="4101" width="15" style="57" customWidth="1"/>
    <col min="4102" max="4352" width="21.33203125" style="57" customWidth="1"/>
    <col min="4353" max="4353" width="3" style="57" customWidth="1"/>
    <col min="4354" max="4354" width="52" style="57" customWidth="1"/>
    <col min="4355" max="4356" width="17" style="57" customWidth="1"/>
    <col min="4357" max="4357" width="15" style="57" customWidth="1"/>
    <col min="4358" max="4608" width="21.33203125" style="57" customWidth="1"/>
    <col min="4609" max="4609" width="3" style="57" customWidth="1"/>
    <col min="4610" max="4610" width="52" style="57" customWidth="1"/>
    <col min="4611" max="4612" width="17" style="57" customWidth="1"/>
    <col min="4613" max="4613" width="15" style="57" customWidth="1"/>
    <col min="4614" max="4864" width="21.33203125" style="57" customWidth="1"/>
    <col min="4865" max="4865" width="3" style="57" customWidth="1"/>
    <col min="4866" max="4866" width="52" style="57" customWidth="1"/>
    <col min="4867" max="4868" width="17" style="57" customWidth="1"/>
    <col min="4869" max="4869" width="15" style="57" customWidth="1"/>
    <col min="4870" max="5120" width="21.33203125" style="57" customWidth="1"/>
    <col min="5121" max="5121" width="3" style="57" customWidth="1"/>
    <col min="5122" max="5122" width="52" style="57" customWidth="1"/>
    <col min="5123" max="5124" width="17" style="57" customWidth="1"/>
    <col min="5125" max="5125" width="15" style="57" customWidth="1"/>
    <col min="5126" max="5376" width="21.33203125" style="57" customWidth="1"/>
    <col min="5377" max="5377" width="3" style="57" customWidth="1"/>
    <col min="5378" max="5378" width="52" style="57" customWidth="1"/>
    <col min="5379" max="5380" width="17" style="57" customWidth="1"/>
    <col min="5381" max="5381" width="15" style="57" customWidth="1"/>
    <col min="5382" max="5632" width="21.33203125" style="57" customWidth="1"/>
    <col min="5633" max="5633" width="3" style="57" customWidth="1"/>
    <col min="5634" max="5634" width="52" style="57" customWidth="1"/>
    <col min="5635" max="5636" width="17" style="57" customWidth="1"/>
    <col min="5637" max="5637" width="15" style="57" customWidth="1"/>
    <col min="5638" max="5888" width="21.33203125" style="57" customWidth="1"/>
    <col min="5889" max="5889" width="3" style="57" customWidth="1"/>
    <col min="5890" max="5890" width="52" style="57" customWidth="1"/>
    <col min="5891" max="5892" width="17" style="57" customWidth="1"/>
    <col min="5893" max="5893" width="15" style="57" customWidth="1"/>
    <col min="5894" max="6144" width="21.33203125" style="57" customWidth="1"/>
    <col min="6145" max="6145" width="3" style="57" customWidth="1"/>
    <col min="6146" max="6146" width="52" style="57" customWidth="1"/>
    <col min="6147" max="6148" width="17" style="57" customWidth="1"/>
    <col min="6149" max="6149" width="15" style="57" customWidth="1"/>
    <col min="6150" max="6400" width="21.33203125" style="57" customWidth="1"/>
    <col min="6401" max="6401" width="3" style="57" customWidth="1"/>
    <col min="6402" max="6402" width="52" style="57" customWidth="1"/>
    <col min="6403" max="6404" width="17" style="57" customWidth="1"/>
    <col min="6405" max="6405" width="15" style="57" customWidth="1"/>
    <col min="6406" max="6656" width="21.33203125" style="57" customWidth="1"/>
    <col min="6657" max="6657" width="3" style="57" customWidth="1"/>
    <col min="6658" max="6658" width="52" style="57" customWidth="1"/>
    <col min="6659" max="6660" width="17" style="57" customWidth="1"/>
    <col min="6661" max="6661" width="15" style="57" customWidth="1"/>
    <col min="6662" max="6912" width="21.33203125" style="57" customWidth="1"/>
    <col min="6913" max="6913" width="3" style="57" customWidth="1"/>
    <col min="6914" max="6914" width="52" style="57" customWidth="1"/>
    <col min="6915" max="6916" width="17" style="57" customWidth="1"/>
    <col min="6917" max="6917" width="15" style="57" customWidth="1"/>
    <col min="6918" max="7168" width="21.33203125" style="57" customWidth="1"/>
    <col min="7169" max="7169" width="3" style="57" customWidth="1"/>
    <col min="7170" max="7170" width="52" style="57" customWidth="1"/>
    <col min="7171" max="7172" width="17" style="57" customWidth="1"/>
    <col min="7173" max="7173" width="15" style="57" customWidth="1"/>
    <col min="7174" max="7424" width="21.33203125" style="57" customWidth="1"/>
    <col min="7425" max="7425" width="3" style="57" customWidth="1"/>
    <col min="7426" max="7426" width="52" style="57" customWidth="1"/>
    <col min="7427" max="7428" width="17" style="57" customWidth="1"/>
    <col min="7429" max="7429" width="15" style="57" customWidth="1"/>
    <col min="7430" max="7680" width="21.33203125" style="57" customWidth="1"/>
    <col min="7681" max="7681" width="3" style="57" customWidth="1"/>
    <col min="7682" max="7682" width="52" style="57" customWidth="1"/>
    <col min="7683" max="7684" width="17" style="57" customWidth="1"/>
    <col min="7685" max="7685" width="15" style="57" customWidth="1"/>
    <col min="7686" max="7936" width="21.33203125" style="57" customWidth="1"/>
    <col min="7937" max="7937" width="3" style="57" customWidth="1"/>
    <col min="7938" max="7938" width="52" style="57" customWidth="1"/>
    <col min="7939" max="7940" width="17" style="57" customWidth="1"/>
    <col min="7941" max="7941" width="15" style="57" customWidth="1"/>
    <col min="7942" max="8192" width="21.33203125" style="57" customWidth="1"/>
    <col min="8193" max="8193" width="3" style="57" customWidth="1"/>
    <col min="8194" max="8194" width="52" style="57" customWidth="1"/>
    <col min="8195" max="8196" width="17" style="57" customWidth="1"/>
    <col min="8197" max="8197" width="15" style="57" customWidth="1"/>
    <col min="8198" max="8448" width="21.33203125" style="57" customWidth="1"/>
    <col min="8449" max="8449" width="3" style="57" customWidth="1"/>
    <col min="8450" max="8450" width="52" style="57" customWidth="1"/>
    <col min="8451" max="8452" width="17" style="57" customWidth="1"/>
    <col min="8453" max="8453" width="15" style="57" customWidth="1"/>
    <col min="8454" max="8704" width="21.33203125" style="57" customWidth="1"/>
    <col min="8705" max="8705" width="3" style="57" customWidth="1"/>
    <col min="8706" max="8706" width="52" style="57" customWidth="1"/>
    <col min="8707" max="8708" width="17" style="57" customWidth="1"/>
    <col min="8709" max="8709" width="15" style="57" customWidth="1"/>
    <col min="8710" max="8960" width="21.33203125" style="57" customWidth="1"/>
    <col min="8961" max="8961" width="3" style="57" customWidth="1"/>
    <col min="8962" max="8962" width="52" style="57" customWidth="1"/>
    <col min="8963" max="8964" width="17" style="57" customWidth="1"/>
    <col min="8965" max="8965" width="15" style="57" customWidth="1"/>
    <col min="8966" max="9216" width="21.33203125" style="57" customWidth="1"/>
    <col min="9217" max="9217" width="3" style="57" customWidth="1"/>
    <col min="9218" max="9218" width="52" style="57" customWidth="1"/>
    <col min="9219" max="9220" width="17" style="57" customWidth="1"/>
    <col min="9221" max="9221" width="15" style="57" customWidth="1"/>
    <col min="9222" max="9472" width="21.33203125" style="57" customWidth="1"/>
    <col min="9473" max="9473" width="3" style="57" customWidth="1"/>
    <col min="9474" max="9474" width="52" style="57" customWidth="1"/>
    <col min="9475" max="9476" width="17" style="57" customWidth="1"/>
    <col min="9477" max="9477" width="15" style="57" customWidth="1"/>
    <col min="9478" max="9728" width="21.33203125" style="57" customWidth="1"/>
    <col min="9729" max="9729" width="3" style="57" customWidth="1"/>
    <col min="9730" max="9730" width="52" style="57" customWidth="1"/>
    <col min="9731" max="9732" width="17" style="57" customWidth="1"/>
    <col min="9733" max="9733" width="15" style="57" customWidth="1"/>
    <col min="9734" max="9984" width="21.33203125" style="57" customWidth="1"/>
    <col min="9985" max="9985" width="3" style="57" customWidth="1"/>
    <col min="9986" max="9986" width="52" style="57" customWidth="1"/>
    <col min="9987" max="9988" width="17" style="57" customWidth="1"/>
    <col min="9989" max="9989" width="15" style="57" customWidth="1"/>
    <col min="9990" max="10240" width="21.33203125" style="57" customWidth="1"/>
    <col min="10241" max="10241" width="3" style="57" customWidth="1"/>
    <col min="10242" max="10242" width="52" style="57" customWidth="1"/>
    <col min="10243" max="10244" width="17" style="57" customWidth="1"/>
    <col min="10245" max="10245" width="15" style="57" customWidth="1"/>
    <col min="10246" max="10496" width="21.33203125" style="57" customWidth="1"/>
    <col min="10497" max="10497" width="3" style="57" customWidth="1"/>
    <col min="10498" max="10498" width="52" style="57" customWidth="1"/>
    <col min="10499" max="10500" width="17" style="57" customWidth="1"/>
    <col min="10501" max="10501" width="15" style="57" customWidth="1"/>
    <col min="10502" max="10752" width="21.33203125" style="57" customWidth="1"/>
    <col min="10753" max="10753" width="3" style="57" customWidth="1"/>
    <col min="10754" max="10754" width="52" style="57" customWidth="1"/>
    <col min="10755" max="10756" width="17" style="57" customWidth="1"/>
    <col min="10757" max="10757" width="15" style="57" customWidth="1"/>
    <col min="10758" max="11008" width="21.33203125" style="57" customWidth="1"/>
    <col min="11009" max="11009" width="3" style="57" customWidth="1"/>
    <col min="11010" max="11010" width="52" style="57" customWidth="1"/>
    <col min="11011" max="11012" width="17" style="57" customWidth="1"/>
    <col min="11013" max="11013" width="15" style="57" customWidth="1"/>
    <col min="11014" max="11264" width="21.33203125" style="57" customWidth="1"/>
    <col min="11265" max="11265" width="3" style="57" customWidth="1"/>
    <col min="11266" max="11266" width="52" style="57" customWidth="1"/>
    <col min="11267" max="11268" width="17" style="57" customWidth="1"/>
    <col min="11269" max="11269" width="15" style="57" customWidth="1"/>
    <col min="11270" max="11520" width="21.33203125" style="57" customWidth="1"/>
    <col min="11521" max="11521" width="3" style="57" customWidth="1"/>
    <col min="11522" max="11522" width="52" style="57" customWidth="1"/>
    <col min="11523" max="11524" width="17" style="57" customWidth="1"/>
    <col min="11525" max="11525" width="15" style="57" customWidth="1"/>
    <col min="11526" max="11776" width="21.33203125" style="57" customWidth="1"/>
    <col min="11777" max="11777" width="3" style="57" customWidth="1"/>
    <col min="11778" max="11778" width="52" style="57" customWidth="1"/>
    <col min="11779" max="11780" width="17" style="57" customWidth="1"/>
    <col min="11781" max="11781" width="15" style="57" customWidth="1"/>
    <col min="11782" max="12032" width="21.33203125" style="57" customWidth="1"/>
    <col min="12033" max="12033" width="3" style="57" customWidth="1"/>
    <col min="12034" max="12034" width="52" style="57" customWidth="1"/>
    <col min="12035" max="12036" width="17" style="57" customWidth="1"/>
    <col min="12037" max="12037" width="15" style="57" customWidth="1"/>
    <col min="12038" max="12288" width="21.33203125" style="57" customWidth="1"/>
    <col min="12289" max="12289" width="3" style="57" customWidth="1"/>
    <col min="12290" max="12290" width="52" style="57" customWidth="1"/>
    <col min="12291" max="12292" width="17" style="57" customWidth="1"/>
    <col min="12293" max="12293" width="15" style="57" customWidth="1"/>
    <col min="12294" max="12544" width="21.33203125" style="57" customWidth="1"/>
    <col min="12545" max="12545" width="3" style="57" customWidth="1"/>
    <col min="12546" max="12546" width="52" style="57" customWidth="1"/>
    <col min="12547" max="12548" width="17" style="57" customWidth="1"/>
    <col min="12549" max="12549" width="15" style="57" customWidth="1"/>
    <col min="12550" max="12800" width="21.33203125" style="57" customWidth="1"/>
    <col min="12801" max="12801" width="3" style="57" customWidth="1"/>
    <col min="12802" max="12802" width="52" style="57" customWidth="1"/>
    <col min="12803" max="12804" width="17" style="57" customWidth="1"/>
    <col min="12805" max="12805" width="15" style="57" customWidth="1"/>
    <col min="12806" max="13056" width="21.33203125" style="57" customWidth="1"/>
    <col min="13057" max="13057" width="3" style="57" customWidth="1"/>
    <col min="13058" max="13058" width="52" style="57" customWidth="1"/>
    <col min="13059" max="13060" width="17" style="57" customWidth="1"/>
    <col min="13061" max="13061" width="15" style="57" customWidth="1"/>
    <col min="13062" max="13312" width="21.33203125" style="57" customWidth="1"/>
    <col min="13313" max="13313" width="3" style="57" customWidth="1"/>
    <col min="13314" max="13314" width="52" style="57" customWidth="1"/>
    <col min="13315" max="13316" width="17" style="57" customWidth="1"/>
    <col min="13317" max="13317" width="15" style="57" customWidth="1"/>
    <col min="13318" max="13568" width="21.33203125" style="57" customWidth="1"/>
    <col min="13569" max="13569" width="3" style="57" customWidth="1"/>
    <col min="13570" max="13570" width="52" style="57" customWidth="1"/>
    <col min="13571" max="13572" width="17" style="57" customWidth="1"/>
    <col min="13573" max="13573" width="15" style="57" customWidth="1"/>
    <col min="13574" max="13824" width="21.33203125" style="57" customWidth="1"/>
    <col min="13825" max="13825" width="3" style="57" customWidth="1"/>
    <col min="13826" max="13826" width="52" style="57" customWidth="1"/>
    <col min="13827" max="13828" width="17" style="57" customWidth="1"/>
    <col min="13829" max="13829" width="15" style="57" customWidth="1"/>
    <col min="13830" max="14080" width="21.33203125" style="57" customWidth="1"/>
    <col min="14081" max="14081" width="3" style="57" customWidth="1"/>
    <col min="14082" max="14082" width="52" style="57" customWidth="1"/>
    <col min="14083" max="14084" width="17" style="57" customWidth="1"/>
    <col min="14085" max="14085" width="15" style="57" customWidth="1"/>
    <col min="14086" max="14336" width="21.33203125" style="57" customWidth="1"/>
    <col min="14337" max="14337" width="3" style="57" customWidth="1"/>
    <col min="14338" max="14338" width="52" style="57" customWidth="1"/>
    <col min="14339" max="14340" width="17" style="57" customWidth="1"/>
    <col min="14341" max="14341" width="15" style="57" customWidth="1"/>
    <col min="14342" max="14592" width="21.33203125" style="57" customWidth="1"/>
    <col min="14593" max="14593" width="3" style="57" customWidth="1"/>
    <col min="14594" max="14594" width="52" style="57" customWidth="1"/>
    <col min="14595" max="14596" width="17" style="57" customWidth="1"/>
    <col min="14597" max="14597" width="15" style="57" customWidth="1"/>
    <col min="14598" max="14848" width="21.33203125" style="57" customWidth="1"/>
    <col min="14849" max="14849" width="3" style="57" customWidth="1"/>
    <col min="14850" max="14850" width="52" style="57" customWidth="1"/>
    <col min="14851" max="14852" width="17" style="57" customWidth="1"/>
    <col min="14853" max="14853" width="15" style="57" customWidth="1"/>
    <col min="14854" max="15104" width="21.33203125" style="57" customWidth="1"/>
    <col min="15105" max="15105" width="3" style="57" customWidth="1"/>
    <col min="15106" max="15106" width="52" style="57" customWidth="1"/>
    <col min="15107" max="15108" width="17" style="57" customWidth="1"/>
    <col min="15109" max="15109" width="15" style="57" customWidth="1"/>
    <col min="15110" max="15360" width="21.33203125" style="57" customWidth="1"/>
    <col min="15361" max="15361" width="3" style="57" customWidth="1"/>
    <col min="15362" max="15362" width="52" style="57" customWidth="1"/>
    <col min="15363" max="15364" width="17" style="57" customWidth="1"/>
    <col min="15365" max="15365" width="15" style="57" customWidth="1"/>
    <col min="15366" max="15616" width="21.33203125" style="57" customWidth="1"/>
    <col min="15617" max="15617" width="3" style="57" customWidth="1"/>
    <col min="15618" max="15618" width="52" style="57" customWidth="1"/>
    <col min="15619" max="15620" width="17" style="57" customWidth="1"/>
    <col min="15621" max="15621" width="15" style="57" customWidth="1"/>
    <col min="15622" max="15872" width="21.33203125" style="57" customWidth="1"/>
    <col min="15873" max="15873" width="3" style="57" customWidth="1"/>
    <col min="15874" max="15874" width="52" style="57" customWidth="1"/>
    <col min="15875" max="15876" width="17" style="57" customWidth="1"/>
    <col min="15877" max="15877" width="15" style="57" customWidth="1"/>
    <col min="15878" max="16128" width="21.33203125" style="57" customWidth="1"/>
    <col min="16129" max="16129" width="3" style="57" customWidth="1"/>
    <col min="16130" max="16130" width="52" style="57" customWidth="1"/>
    <col min="16131" max="16132" width="17" style="57" customWidth="1"/>
    <col min="16133" max="16133" width="15" style="57" customWidth="1"/>
    <col min="16134" max="16384" width="21.33203125" style="57" customWidth="1"/>
  </cols>
  <sheetData>
    <row r="1" spans="1:5">
      <c r="A1" s="100" t="s">
        <v>139</v>
      </c>
      <c r="B1" s="101"/>
      <c r="C1" s="101"/>
      <c r="D1" s="101"/>
      <c r="E1" s="101"/>
    </row>
    <row r="2" spans="1:5">
      <c r="A2" s="100" t="s">
        <v>50</v>
      </c>
      <c r="B2" s="101"/>
      <c r="C2" s="101"/>
      <c r="D2" s="101"/>
      <c r="E2" s="101"/>
    </row>
    <row r="3" spans="1:5">
      <c r="A3" s="100" t="s">
        <v>138</v>
      </c>
      <c r="B3" s="101"/>
      <c r="C3" s="101"/>
      <c r="D3" s="101"/>
      <c r="E3" s="101"/>
    </row>
    <row r="4" spans="1:5">
      <c r="A4" s="100" t="s">
        <v>271</v>
      </c>
      <c r="B4" s="101"/>
      <c r="C4" s="101"/>
      <c r="D4" s="101"/>
      <c r="E4" s="101"/>
    </row>
    <row r="5" spans="1:5">
      <c r="A5" s="100" t="s">
        <v>136</v>
      </c>
      <c r="B5" s="101"/>
      <c r="C5" s="101"/>
      <c r="D5" s="101"/>
      <c r="E5" s="101"/>
    </row>
    <row r="6" spans="1:5">
      <c r="A6" s="100" t="s">
        <v>270</v>
      </c>
      <c r="B6" s="101"/>
      <c r="C6" s="101"/>
      <c r="D6" s="101"/>
      <c r="E6" s="101"/>
    </row>
    <row r="7" spans="1:5">
      <c r="A7" s="100" t="s">
        <v>269</v>
      </c>
      <c r="B7" s="101"/>
      <c r="C7" s="101"/>
      <c r="D7" s="101"/>
      <c r="E7" s="101"/>
    </row>
    <row r="8" spans="1:5">
      <c r="A8" s="100" t="s">
        <v>50</v>
      </c>
      <c r="B8" s="101"/>
      <c r="C8" s="101"/>
      <c r="D8" s="101"/>
      <c r="E8" s="101"/>
    </row>
    <row r="9" spans="1:5">
      <c r="B9" s="57" t="s">
        <v>50</v>
      </c>
      <c r="C9" s="57">
        <v>2012</v>
      </c>
      <c r="D9" s="57">
        <v>2011</v>
      </c>
      <c r="E9" s="57">
        <v>2010</v>
      </c>
    </row>
    <row r="10" spans="1:5">
      <c r="B10" s="57" t="s">
        <v>266</v>
      </c>
      <c r="C10" s="56">
        <v>6040</v>
      </c>
      <c r="D10" s="56">
        <v>6439</v>
      </c>
      <c r="E10" s="56">
        <v>6201</v>
      </c>
    </row>
    <row r="11" spans="1:5">
      <c r="B11" s="57" t="s">
        <v>263</v>
      </c>
      <c r="C11" s="61">
        <v>17181</v>
      </c>
      <c r="D11" s="61">
        <v>15344</v>
      </c>
      <c r="E11" s="61">
        <v>11278</v>
      </c>
    </row>
    <row r="13" spans="1:5">
      <c r="B13" s="57" t="s">
        <v>256</v>
      </c>
      <c r="C13" s="61">
        <v>23221</v>
      </c>
      <c r="D13" s="61">
        <v>21783</v>
      </c>
      <c r="E13" s="61">
        <v>17479</v>
      </c>
    </row>
    <row r="15" spans="1:5">
      <c r="B15" s="57" t="s">
        <v>250</v>
      </c>
      <c r="C15" s="61">
        <v>5615</v>
      </c>
      <c r="D15" s="61">
        <v>7453</v>
      </c>
      <c r="E15" s="61">
        <v>8274</v>
      </c>
    </row>
    <row r="16" spans="1:5">
      <c r="B16" s="57" t="s">
        <v>246</v>
      </c>
      <c r="C16" s="61">
        <v>8534</v>
      </c>
      <c r="D16" s="61">
        <v>6314</v>
      </c>
      <c r="E16" s="61">
        <v>4948</v>
      </c>
    </row>
    <row r="17" spans="2:5">
      <c r="B17" s="57" t="s">
        <v>260</v>
      </c>
      <c r="C17" s="61">
        <v>80477</v>
      </c>
      <c r="D17" s="61">
        <v>47057</v>
      </c>
      <c r="E17" s="61">
        <v>25179</v>
      </c>
    </row>
    <row r="18" spans="2:5">
      <c r="B18" s="57" t="s">
        <v>258</v>
      </c>
      <c r="C18" s="61">
        <v>32424</v>
      </c>
      <c r="D18" s="61">
        <v>20358</v>
      </c>
      <c r="E18" s="61">
        <v>4958</v>
      </c>
    </row>
    <row r="19" spans="2:5">
      <c r="B19" s="57" t="s">
        <v>244</v>
      </c>
      <c r="C19" s="61">
        <v>2778</v>
      </c>
      <c r="D19" s="61">
        <v>2330</v>
      </c>
      <c r="E19" s="61">
        <v>1814</v>
      </c>
    </row>
    <row r="20" spans="2:5">
      <c r="B20" s="57" t="s">
        <v>243</v>
      </c>
      <c r="C20" s="61">
        <v>3459</v>
      </c>
      <c r="D20" s="61">
        <v>2954</v>
      </c>
      <c r="E20" s="61">
        <v>2573</v>
      </c>
    </row>
    <row r="22" spans="2:5">
      <c r="B22" s="57" t="s">
        <v>64</v>
      </c>
      <c r="C22" s="56">
        <v>156508</v>
      </c>
      <c r="D22" s="56">
        <v>108249</v>
      </c>
      <c r="E22" s="56">
        <v>65225</v>
      </c>
    </row>
  </sheetData>
  <customSheetViews>
    <customSheetView guid="{BD98B63B-DCB5-4DA0-98FC-840192A00168}" topLeftCell="B7">
      <selection activeCell="A14" sqref="A14:E20"/>
      <pageMargins left="0.75" right="0.75" top="1" bottom="1" header="0.5" footer="0.5"/>
    </customSheetView>
  </customSheetViews>
  <mergeCells count="8">
    <mergeCell ref="A7:E7"/>
    <mergeCell ref="A8:E8"/>
    <mergeCell ref="A1:E1"/>
    <mergeCell ref="A2:E2"/>
    <mergeCell ref="A3:E3"/>
    <mergeCell ref="A4:E4"/>
    <mergeCell ref="A5:E5"/>
    <mergeCell ref="A6:E6"/>
  </mergeCells>
  <phoneticPr fontId="2"/>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BBC1-749B-4A03-A59D-F291A8533D53}">
  <sheetPr>
    <tabColor theme="9" tint="-0.499984740745262"/>
  </sheetPr>
  <dimension ref="A1:F18"/>
  <sheetViews>
    <sheetView workbookViewId="0">
      <selection activeCell="A14" sqref="A14:E20"/>
    </sheetView>
  </sheetViews>
  <sheetFormatPr defaultRowHeight="16.2" outlineLevelCol="7"/>
  <cols>
    <col min="1" max="1" width="3" style="57" customWidth="1" outlineLevel="7"/>
    <col min="2" max="2" width="37" style="57" customWidth="1" outlineLevel="7"/>
    <col min="3" max="5" width="17" style="57" customWidth="1" outlineLevel="7"/>
    <col min="6" max="6" width="21.33203125" customWidth="1"/>
    <col min="7" max="256" width="21.33203125" style="57" customWidth="1"/>
    <col min="257" max="257" width="3" style="57" customWidth="1"/>
    <col min="258" max="258" width="37" style="57" customWidth="1"/>
    <col min="259" max="261" width="17" style="57" customWidth="1"/>
    <col min="262" max="512" width="21.33203125" style="57" customWidth="1"/>
    <col min="513" max="513" width="3" style="57" customWidth="1"/>
    <col min="514" max="514" width="37" style="57" customWidth="1"/>
    <col min="515" max="517" width="17" style="57" customWidth="1"/>
    <col min="518" max="768" width="21.33203125" style="57" customWidth="1"/>
    <col min="769" max="769" width="3" style="57" customWidth="1"/>
    <col min="770" max="770" width="37" style="57" customWidth="1"/>
    <col min="771" max="773" width="17" style="57" customWidth="1"/>
    <col min="774" max="1024" width="21.33203125" style="57" customWidth="1"/>
    <col min="1025" max="1025" width="3" style="57" customWidth="1"/>
    <col min="1026" max="1026" width="37" style="57" customWidth="1"/>
    <col min="1027" max="1029" width="17" style="57" customWidth="1"/>
    <col min="1030" max="1280" width="21.33203125" style="57" customWidth="1"/>
    <col min="1281" max="1281" width="3" style="57" customWidth="1"/>
    <col min="1282" max="1282" width="37" style="57" customWidth="1"/>
    <col min="1283" max="1285" width="17" style="57" customWidth="1"/>
    <col min="1286" max="1536" width="21.33203125" style="57" customWidth="1"/>
    <col min="1537" max="1537" width="3" style="57" customWidth="1"/>
    <col min="1538" max="1538" width="37" style="57" customWidth="1"/>
    <col min="1539" max="1541" width="17" style="57" customWidth="1"/>
    <col min="1542" max="1792" width="21.33203125" style="57" customWidth="1"/>
    <col min="1793" max="1793" width="3" style="57" customWidth="1"/>
    <col min="1794" max="1794" width="37" style="57" customWidth="1"/>
    <col min="1795" max="1797" width="17" style="57" customWidth="1"/>
    <col min="1798" max="2048" width="21.33203125" style="57" customWidth="1"/>
    <col min="2049" max="2049" width="3" style="57" customWidth="1"/>
    <col min="2050" max="2050" width="37" style="57" customWidth="1"/>
    <col min="2051" max="2053" width="17" style="57" customWidth="1"/>
    <col min="2054" max="2304" width="21.33203125" style="57" customWidth="1"/>
    <col min="2305" max="2305" width="3" style="57" customWidth="1"/>
    <col min="2306" max="2306" width="37" style="57" customWidth="1"/>
    <col min="2307" max="2309" width="17" style="57" customWidth="1"/>
    <col min="2310" max="2560" width="21.33203125" style="57" customWidth="1"/>
    <col min="2561" max="2561" width="3" style="57" customWidth="1"/>
    <col min="2562" max="2562" width="37" style="57" customWidth="1"/>
    <col min="2563" max="2565" width="17" style="57" customWidth="1"/>
    <col min="2566" max="2816" width="21.33203125" style="57" customWidth="1"/>
    <col min="2817" max="2817" width="3" style="57" customWidth="1"/>
    <col min="2818" max="2818" width="37" style="57" customWidth="1"/>
    <col min="2819" max="2821" width="17" style="57" customWidth="1"/>
    <col min="2822" max="3072" width="21.33203125" style="57" customWidth="1"/>
    <col min="3073" max="3073" width="3" style="57" customWidth="1"/>
    <col min="3074" max="3074" width="37" style="57" customWidth="1"/>
    <col min="3075" max="3077" width="17" style="57" customWidth="1"/>
    <col min="3078" max="3328" width="21.33203125" style="57" customWidth="1"/>
    <col min="3329" max="3329" width="3" style="57" customWidth="1"/>
    <col min="3330" max="3330" width="37" style="57" customWidth="1"/>
    <col min="3331" max="3333" width="17" style="57" customWidth="1"/>
    <col min="3334" max="3584" width="21.33203125" style="57" customWidth="1"/>
    <col min="3585" max="3585" width="3" style="57" customWidth="1"/>
    <col min="3586" max="3586" width="37" style="57" customWidth="1"/>
    <col min="3587" max="3589" width="17" style="57" customWidth="1"/>
    <col min="3590" max="3840" width="21.33203125" style="57" customWidth="1"/>
    <col min="3841" max="3841" width="3" style="57" customWidth="1"/>
    <col min="3842" max="3842" width="37" style="57" customWidth="1"/>
    <col min="3843" max="3845" width="17" style="57" customWidth="1"/>
    <col min="3846" max="4096" width="21.33203125" style="57" customWidth="1"/>
    <col min="4097" max="4097" width="3" style="57" customWidth="1"/>
    <col min="4098" max="4098" width="37" style="57" customWidth="1"/>
    <col min="4099" max="4101" width="17" style="57" customWidth="1"/>
    <col min="4102" max="4352" width="21.33203125" style="57" customWidth="1"/>
    <col min="4353" max="4353" width="3" style="57" customWidth="1"/>
    <col min="4354" max="4354" width="37" style="57" customWidth="1"/>
    <col min="4355" max="4357" width="17" style="57" customWidth="1"/>
    <col min="4358" max="4608" width="21.33203125" style="57" customWidth="1"/>
    <col min="4609" max="4609" width="3" style="57" customWidth="1"/>
    <col min="4610" max="4610" width="37" style="57" customWidth="1"/>
    <col min="4611" max="4613" width="17" style="57" customWidth="1"/>
    <col min="4614" max="4864" width="21.33203125" style="57" customWidth="1"/>
    <col min="4865" max="4865" width="3" style="57" customWidth="1"/>
    <col min="4866" max="4866" width="37" style="57" customWidth="1"/>
    <col min="4867" max="4869" width="17" style="57" customWidth="1"/>
    <col min="4870" max="5120" width="21.33203125" style="57" customWidth="1"/>
    <col min="5121" max="5121" width="3" style="57" customWidth="1"/>
    <col min="5122" max="5122" width="37" style="57" customWidth="1"/>
    <col min="5123" max="5125" width="17" style="57" customWidth="1"/>
    <col min="5126" max="5376" width="21.33203125" style="57" customWidth="1"/>
    <col min="5377" max="5377" width="3" style="57" customWidth="1"/>
    <col min="5378" max="5378" width="37" style="57" customWidth="1"/>
    <col min="5379" max="5381" width="17" style="57" customWidth="1"/>
    <col min="5382" max="5632" width="21.33203125" style="57" customWidth="1"/>
    <col min="5633" max="5633" width="3" style="57" customWidth="1"/>
    <col min="5634" max="5634" width="37" style="57" customWidth="1"/>
    <col min="5635" max="5637" width="17" style="57" customWidth="1"/>
    <col min="5638" max="5888" width="21.33203125" style="57" customWidth="1"/>
    <col min="5889" max="5889" width="3" style="57" customWidth="1"/>
    <col min="5890" max="5890" width="37" style="57" customWidth="1"/>
    <col min="5891" max="5893" width="17" style="57" customWidth="1"/>
    <col min="5894" max="6144" width="21.33203125" style="57" customWidth="1"/>
    <col min="6145" max="6145" width="3" style="57" customWidth="1"/>
    <col min="6146" max="6146" width="37" style="57" customWidth="1"/>
    <col min="6147" max="6149" width="17" style="57" customWidth="1"/>
    <col min="6150" max="6400" width="21.33203125" style="57" customWidth="1"/>
    <col min="6401" max="6401" width="3" style="57" customWidth="1"/>
    <col min="6402" max="6402" width="37" style="57" customWidth="1"/>
    <col min="6403" max="6405" width="17" style="57" customWidth="1"/>
    <col min="6406" max="6656" width="21.33203125" style="57" customWidth="1"/>
    <col min="6657" max="6657" width="3" style="57" customWidth="1"/>
    <col min="6658" max="6658" width="37" style="57" customWidth="1"/>
    <col min="6659" max="6661" width="17" style="57" customWidth="1"/>
    <col min="6662" max="6912" width="21.33203125" style="57" customWidth="1"/>
    <col min="6913" max="6913" width="3" style="57" customWidth="1"/>
    <col min="6914" max="6914" width="37" style="57" customWidth="1"/>
    <col min="6915" max="6917" width="17" style="57" customWidth="1"/>
    <col min="6918" max="7168" width="21.33203125" style="57" customWidth="1"/>
    <col min="7169" max="7169" width="3" style="57" customWidth="1"/>
    <col min="7170" max="7170" width="37" style="57" customWidth="1"/>
    <col min="7171" max="7173" width="17" style="57" customWidth="1"/>
    <col min="7174" max="7424" width="21.33203125" style="57" customWidth="1"/>
    <col min="7425" max="7425" width="3" style="57" customWidth="1"/>
    <col min="7426" max="7426" width="37" style="57" customWidth="1"/>
    <col min="7427" max="7429" width="17" style="57" customWidth="1"/>
    <col min="7430" max="7680" width="21.33203125" style="57" customWidth="1"/>
    <col min="7681" max="7681" width="3" style="57" customWidth="1"/>
    <col min="7682" max="7682" width="37" style="57" customWidth="1"/>
    <col min="7683" max="7685" width="17" style="57" customWidth="1"/>
    <col min="7686" max="7936" width="21.33203125" style="57" customWidth="1"/>
    <col min="7937" max="7937" width="3" style="57" customWidth="1"/>
    <col min="7938" max="7938" width="37" style="57" customWidth="1"/>
    <col min="7939" max="7941" width="17" style="57" customWidth="1"/>
    <col min="7942" max="8192" width="21.33203125" style="57" customWidth="1"/>
    <col min="8193" max="8193" width="3" style="57" customWidth="1"/>
    <col min="8194" max="8194" width="37" style="57" customWidth="1"/>
    <col min="8195" max="8197" width="17" style="57" customWidth="1"/>
    <col min="8198" max="8448" width="21.33203125" style="57" customWidth="1"/>
    <col min="8449" max="8449" width="3" style="57" customWidth="1"/>
    <col min="8450" max="8450" width="37" style="57" customWidth="1"/>
    <col min="8451" max="8453" width="17" style="57" customWidth="1"/>
    <col min="8454" max="8704" width="21.33203125" style="57" customWidth="1"/>
    <col min="8705" max="8705" width="3" style="57" customWidth="1"/>
    <col min="8706" max="8706" width="37" style="57" customWidth="1"/>
    <col min="8707" max="8709" width="17" style="57" customWidth="1"/>
    <col min="8710" max="8960" width="21.33203125" style="57" customWidth="1"/>
    <col min="8961" max="8961" width="3" style="57" customWidth="1"/>
    <col min="8962" max="8962" width="37" style="57" customWidth="1"/>
    <col min="8963" max="8965" width="17" style="57" customWidth="1"/>
    <col min="8966" max="9216" width="21.33203125" style="57" customWidth="1"/>
    <col min="9217" max="9217" width="3" style="57" customWidth="1"/>
    <col min="9218" max="9218" width="37" style="57" customWidth="1"/>
    <col min="9219" max="9221" width="17" style="57" customWidth="1"/>
    <col min="9222" max="9472" width="21.33203125" style="57" customWidth="1"/>
    <col min="9473" max="9473" width="3" style="57" customWidth="1"/>
    <col min="9474" max="9474" width="37" style="57" customWidth="1"/>
    <col min="9475" max="9477" width="17" style="57" customWidth="1"/>
    <col min="9478" max="9728" width="21.33203125" style="57" customWidth="1"/>
    <col min="9729" max="9729" width="3" style="57" customWidth="1"/>
    <col min="9730" max="9730" width="37" style="57" customWidth="1"/>
    <col min="9731" max="9733" width="17" style="57" customWidth="1"/>
    <col min="9734" max="9984" width="21.33203125" style="57" customWidth="1"/>
    <col min="9985" max="9985" width="3" style="57" customWidth="1"/>
    <col min="9986" max="9986" width="37" style="57" customWidth="1"/>
    <col min="9987" max="9989" width="17" style="57" customWidth="1"/>
    <col min="9990" max="10240" width="21.33203125" style="57" customWidth="1"/>
    <col min="10241" max="10241" width="3" style="57" customWidth="1"/>
    <col min="10242" max="10242" width="37" style="57" customWidth="1"/>
    <col min="10243" max="10245" width="17" style="57" customWidth="1"/>
    <col min="10246" max="10496" width="21.33203125" style="57" customWidth="1"/>
    <col min="10497" max="10497" width="3" style="57" customWidth="1"/>
    <col min="10498" max="10498" width="37" style="57" customWidth="1"/>
    <col min="10499" max="10501" width="17" style="57" customWidth="1"/>
    <col min="10502" max="10752" width="21.33203125" style="57" customWidth="1"/>
    <col min="10753" max="10753" width="3" style="57" customWidth="1"/>
    <col min="10754" max="10754" width="37" style="57" customWidth="1"/>
    <col min="10755" max="10757" width="17" style="57" customWidth="1"/>
    <col min="10758" max="11008" width="21.33203125" style="57" customWidth="1"/>
    <col min="11009" max="11009" width="3" style="57" customWidth="1"/>
    <col min="11010" max="11010" width="37" style="57" customWidth="1"/>
    <col min="11011" max="11013" width="17" style="57" customWidth="1"/>
    <col min="11014" max="11264" width="21.33203125" style="57" customWidth="1"/>
    <col min="11265" max="11265" width="3" style="57" customWidth="1"/>
    <col min="11266" max="11266" width="37" style="57" customWidth="1"/>
    <col min="11267" max="11269" width="17" style="57" customWidth="1"/>
    <col min="11270" max="11520" width="21.33203125" style="57" customWidth="1"/>
    <col min="11521" max="11521" width="3" style="57" customWidth="1"/>
    <col min="11522" max="11522" width="37" style="57" customWidth="1"/>
    <col min="11523" max="11525" width="17" style="57" customWidth="1"/>
    <col min="11526" max="11776" width="21.33203125" style="57" customWidth="1"/>
    <col min="11777" max="11777" width="3" style="57" customWidth="1"/>
    <col min="11778" max="11778" width="37" style="57" customWidth="1"/>
    <col min="11779" max="11781" width="17" style="57" customWidth="1"/>
    <col min="11782" max="12032" width="21.33203125" style="57" customWidth="1"/>
    <col min="12033" max="12033" width="3" style="57" customWidth="1"/>
    <col min="12034" max="12034" width="37" style="57" customWidth="1"/>
    <col min="12035" max="12037" width="17" style="57" customWidth="1"/>
    <col min="12038" max="12288" width="21.33203125" style="57" customWidth="1"/>
    <col min="12289" max="12289" width="3" style="57" customWidth="1"/>
    <col min="12290" max="12290" width="37" style="57" customWidth="1"/>
    <col min="12291" max="12293" width="17" style="57" customWidth="1"/>
    <col min="12294" max="12544" width="21.33203125" style="57" customWidth="1"/>
    <col min="12545" max="12545" width="3" style="57" customWidth="1"/>
    <col min="12546" max="12546" width="37" style="57" customWidth="1"/>
    <col min="12547" max="12549" width="17" style="57" customWidth="1"/>
    <col min="12550" max="12800" width="21.33203125" style="57" customWidth="1"/>
    <col min="12801" max="12801" width="3" style="57" customWidth="1"/>
    <col min="12802" max="12802" width="37" style="57" customWidth="1"/>
    <col min="12803" max="12805" width="17" style="57" customWidth="1"/>
    <col min="12806" max="13056" width="21.33203125" style="57" customWidth="1"/>
    <col min="13057" max="13057" width="3" style="57" customWidth="1"/>
    <col min="13058" max="13058" width="37" style="57" customWidth="1"/>
    <col min="13059" max="13061" width="17" style="57" customWidth="1"/>
    <col min="13062" max="13312" width="21.33203125" style="57" customWidth="1"/>
    <col min="13313" max="13313" width="3" style="57" customWidth="1"/>
    <col min="13314" max="13314" width="37" style="57" customWidth="1"/>
    <col min="13315" max="13317" width="17" style="57" customWidth="1"/>
    <col min="13318" max="13568" width="21.33203125" style="57" customWidth="1"/>
    <col min="13569" max="13569" width="3" style="57" customWidth="1"/>
    <col min="13570" max="13570" width="37" style="57" customWidth="1"/>
    <col min="13571" max="13573" width="17" style="57" customWidth="1"/>
    <col min="13574" max="13824" width="21.33203125" style="57" customWidth="1"/>
    <col min="13825" max="13825" width="3" style="57" customWidth="1"/>
    <col min="13826" max="13826" width="37" style="57" customWidth="1"/>
    <col min="13827" max="13829" width="17" style="57" customWidth="1"/>
    <col min="13830" max="14080" width="21.33203125" style="57" customWidth="1"/>
    <col min="14081" max="14081" width="3" style="57" customWidth="1"/>
    <col min="14082" max="14082" width="37" style="57" customWidth="1"/>
    <col min="14083" max="14085" width="17" style="57" customWidth="1"/>
    <col min="14086" max="14336" width="21.33203125" style="57" customWidth="1"/>
    <col min="14337" max="14337" width="3" style="57" customWidth="1"/>
    <col min="14338" max="14338" width="37" style="57" customWidth="1"/>
    <col min="14339" max="14341" width="17" style="57" customWidth="1"/>
    <col min="14342" max="14592" width="21.33203125" style="57" customWidth="1"/>
    <col min="14593" max="14593" width="3" style="57" customWidth="1"/>
    <col min="14594" max="14594" width="37" style="57" customWidth="1"/>
    <col min="14595" max="14597" width="17" style="57" customWidth="1"/>
    <col min="14598" max="14848" width="21.33203125" style="57" customWidth="1"/>
    <col min="14849" max="14849" width="3" style="57" customWidth="1"/>
    <col min="14850" max="14850" width="37" style="57" customWidth="1"/>
    <col min="14851" max="14853" width="17" style="57" customWidth="1"/>
    <col min="14854" max="15104" width="21.33203125" style="57" customWidth="1"/>
    <col min="15105" max="15105" width="3" style="57" customWidth="1"/>
    <col min="15106" max="15106" width="37" style="57" customWidth="1"/>
    <col min="15107" max="15109" width="17" style="57" customWidth="1"/>
    <col min="15110" max="15360" width="21.33203125" style="57" customWidth="1"/>
    <col min="15361" max="15361" width="3" style="57" customWidth="1"/>
    <col min="15362" max="15362" width="37" style="57" customWidth="1"/>
    <col min="15363" max="15365" width="17" style="57" customWidth="1"/>
    <col min="15366" max="15616" width="21.33203125" style="57" customWidth="1"/>
    <col min="15617" max="15617" width="3" style="57" customWidth="1"/>
    <col min="15618" max="15618" width="37" style="57" customWidth="1"/>
    <col min="15619" max="15621" width="17" style="57" customWidth="1"/>
    <col min="15622" max="15872" width="21.33203125" style="57" customWidth="1"/>
    <col min="15873" max="15873" width="3" style="57" customWidth="1"/>
    <col min="15874" max="15874" width="37" style="57" customWidth="1"/>
    <col min="15875" max="15877" width="17" style="57" customWidth="1"/>
    <col min="15878" max="16128" width="21.33203125" style="57" customWidth="1"/>
    <col min="16129" max="16129" width="3" style="57" customWidth="1"/>
    <col min="16130" max="16130" width="37" style="57" customWidth="1"/>
    <col min="16131" max="16133" width="17" style="57" customWidth="1"/>
    <col min="16134" max="16384" width="21.33203125" style="57" customWidth="1"/>
  </cols>
  <sheetData>
    <row r="1" spans="1:5" s="57" customFormat="1" ht="13.2">
      <c r="A1" s="100" t="s">
        <v>139</v>
      </c>
      <c r="B1" s="101"/>
      <c r="C1" s="101"/>
      <c r="D1" s="101"/>
      <c r="E1" s="101"/>
    </row>
    <row r="2" spans="1:5" s="57" customFormat="1" ht="13.2">
      <c r="A2" s="100" t="s">
        <v>50</v>
      </c>
      <c r="B2" s="101"/>
      <c r="C2" s="101"/>
      <c r="D2" s="101"/>
      <c r="E2" s="101"/>
    </row>
    <row r="3" spans="1:5" s="57" customFormat="1" ht="13.2">
      <c r="A3" s="100" t="s">
        <v>138</v>
      </c>
      <c r="B3" s="101"/>
      <c r="C3" s="101"/>
      <c r="D3" s="101"/>
      <c r="E3" s="101"/>
    </row>
    <row r="4" spans="1:5" s="57" customFormat="1" ht="13.2">
      <c r="A4" s="100" t="s">
        <v>274</v>
      </c>
      <c r="B4" s="101"/>
      <c r="C4" s="101"/>
      <c r="D4" s="101"/>
      <c r="E4" s="101"/>
    </row>
    <row r="5" spans="1:5" s="57" customFormat="1" ht="13.2">
      <c r="A5" s="100" t="s">
        <v>136</v>
      </c>
      <c r="B5" s="101"/>
      <c r="C5" s="101"/>
      <c r="D5" s="101"/>
      <c r="E5" s="101"/>
    </row>
    <row r="6" spans="1:5" s="57" customFormat="1" ht="13.2">
      <c r="A6" s="100" t="s">
        <v>273</v>
      </c>
      <c r="B6" s="101"/>
      <c r="C6" s="101"/>
      <c r="D6" s="101"/>
      <c r="E6" s="101"/>
    </row>
    <row r="7" spans="1:5" s="57" customFormat="1" ht="13.2">
      <c r="A7" s="100" t="s">
        <v>272</v>
      </c>
      <c r="B7" s="101"/>
      <c r="C7" s="101"/>
      <c r="D7" s="101"/>
      <c r="E7" s="101"/>
    </row>
    <row r="8" spans="1:5" s="57" customFormat="1" ht="13.2">
      <c r="A8" s="100" t="s">
        <v>50</v>
      </c>
      <c r="B8" s="101"/>
      <c r="C8" s="101"/>
      <c r="D8" s="101"/>
      <c r="E8" s="101"/>
    </row>
    <row r="9" spans="1:5" s="57" customFormat="1" ht="13.2">
      <c r="B9" s="57" t="s">
        <v>50</v>
      </c>
      <c r="C9" s="57">
        <v>2013</v>
      </c>
      <c r="D9" s="57">
        <v>2012</v>
      </c>
      <c r="E9" s="57">
        <v>2011</v>
      </c>
    </row>
    <row r="10" spans="1:5" s="57" customFormat="1" ht="13.2">
      <c r="B10" s="57" t="s">
        <v>82</v>
      </c>
    </row>
    <row r="11" spans="1:5" s="57" customFormat="1" ht="13.2">
      <c r="B11" s="57" t="s">
        <v>261</v>
      </c>
      <c r="C11" s="56">
        <v>91279</v>
      </c>
      <c r="D11" s="56">
        <v>78692</v>
      </c>
      <c r="E11" s="56">
        <v>45998</v>
      </c>
    </row>
    <row r="12" spans="1:5" s="57" customFormat="1" ht="13.2">
      <c r="B12" s="57" t="s">
        <v>259</v>
      </c>
      <c r="C12" s="61">
        <v>31980</v>
      </c>
      <c r="D12" s="61">
        <v>30945</v>
      </c>
      <c r="E12" s="61">
        <v>19168</v>
      </c>
    </row>
    <row r="13" spans="1:5" s="57" customFormat="1" ht="13.2">
      <c r="B13" s="57" t="s">
        <v>257</v>
      </c>
      <c r="C13" s="61">
        <v>21483</v>
      </c>
      <c r="D13" s="61">
        <v>23221</v>
      </c>
      <c r="E13" s="61">
        <v>21783</v>
      </c>
    </row>
    <row r="14" spans="1:5" s="57" customFormat="1" ht="13.2">
      <c r="B14" s="57" t="s">
        <v>251</v>
      </c>
      <c r="C14" s="61">
        <v>4411</v>
      </c>
      <c r="D14" s="61">
        <v>5615</v>
      </c>
      <c r="E14" s="61">
        <v>7453</v>
      </c>
    </row>
    <row r="15" spans="1:5" s="57" customFormat="1" ht="13.2">
      <c r="B15" s="57" t="s">
        <v>247</v>
      </c>
      <c r="C15" s="61">
        <v>16051</v>
      </c>
      <c r="D15" s="61">
        <v>12890</v>
      </c>
      <c r="E15" s="61">
        <v>9373</v>
      </c>
    </row>
    <row r="16" spans="1:5" s="57" customFormat="1" ht="13.2">
      <c r="B16" s="57" t="s">
        <v>245</v>
      </c>
      <c r="C16" s="61">
        <v>5706</v>
      </c>
      <c r="D16" s="61">
        <v>5145</v>
      </c>
      <c r="E16" s="61">
        <v>4474</v>
      </c>
    </row>
    <row r="18" spans="2:5" s="57" customFormat="1" ht="13.2">
      <c r="B18" s="57" t="s">
        <v>64</v>
      </c>
      <c r="C18" s="56">
        <v>170910</v>
      </c>
      <c r="D18" s="56">
        <v>156508</v>
      </c>
      <c r="E18" s="56">
        <v>108249</v>
      </c>
    </row>
  </sheetData>
  <customSheetViews>
    <customSheetView guid="{BD98B63B-DCB5-4DA0-98FC-840192A00168}">
      <selection activeCell="A14" sqref="A14:E20"/>
      <pageMargins left="0.75" right="0.75" top="1" bottom="1" header="0.5" footer="0.5"/>
    </customSheetView>
  </customSheetViews>
  <mergeCells count="8">
    <mergeCell ref="A7:E7"/>
    <mergeCell ref="A8:E8"/>
    <mergeCell ref="A1:E1"/>
    <mergeCell ref="A2:E2"/>
    <mergeCell ref="A3:E3"/>
    <mergeCell ref="A4:E4"/>
    <mergeCell ref="A5:E5"/>
    <mergeCell ref="A6:E6"/>
  </mergeCells>
  <phoneticPr fontId="2"/>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DA399-5029-4F46-9B11-B64824B5306C}">
  <sheetPr>
    <tabColor theme="9" tint="-0.499984740745262"/>
  </sheetPr>
  <dimension ref="A1:E28"/>
  <sheetViews>
    <sheetView workbookViewId="0">
      <selection activeCell="A14" sqref="A14:E20"/>
    </sheetView>
  </sheetViews>
  <sheetFormatPr defaultRowHeight="13.2" outlineLevelCol="7"/>
  <cols>
    <col min="1" max="1" width="3" style="57" customWidth="1" outlineLevel="7"/>
    <col min="2" max="2" width="37" style="57" customWidth="1" outlineLevel="7"/>
    <col min="3" max="5" width="17" style="57" customWidth="1" outlineLevel="7"/>
    <col min="6" max="256" width="21.33203125" style="57" customWidth="1"/>
    <col min="257" max="257" width="3" style="57" customWidth="1"/>
    <col min="258" max="258" width="37" style="57" customWidth="1"/>
    <col min="259" max="261" width="17" style="57" customWidth="1"/>
    <col min="262" max="512" width="21.33203125" style="57" customWidth="1"/>
    <col min="513" max="513" width="3" style="57" customWidth="1"/>
    <col min="514" max="514" width="37" style="57" customWidth="1"/>
    <col min="515" max="517" width="17" style="57" customWidth="1"/>
    <col min="518" max="768" width="21.33203125" style="57" customWidth="1"/>
    <col min="769" max="769" width="3" style="57" customWidth="1"/>
    <col min="770" max="770" width="37" style="57" customWidth="1"/>
    <col min="771" max="773" width="17" style="57" customWidth="1"/>
    <col min="774" max="1024" width="21.33203125" style="57" customWidth="1"/>
    <col min="1025" max="1025" width="3" style="57" customWidth="1"/>
    <col min="1026" max="1026" width="37" style="57" customWidth="1"/>
    <col min="1027" max="1029" width="17" style="57" customWidth="1"/>
    <col min="1030" max="1280" width="21.33203125" style="57" customWidth="1"/>
    <col min="1281" max="1281" width="3" style="57" customWidth="1"/>
    <col min="1282" max="1282" width="37" style="57" customWidth="1"/>
    <col min="1283" max="1285" width="17" style="57" customWidth="1"/>
    <col min="1286" max="1536" width="21.33203125" style="57" customWidth="1"/>
    <col min="1537" max="1537" width="3" style="57" customWidth="1"/>
    <col min="1538" max="1538" width="37" style="57" customWidth="1"/>
    <col min="1539" max="1541" width="17" style="57" customWidth="1"/>
    <col min="1542" max="1792" width="21.33203125" style="57" customWidth="1"/>
    <col min="1793" max="1793" width="3" style="57" customWidth="1"/>
    <col min="1794" max="1794" width="37" style="57" customWidth="1"/>
    <col min="1795" max="1797" width="17" style="57" customWidth="1"/>
    <col min="1798" max="2048" width="21.33203125" style="57" customWidth="1"/>
    <col min="2049" max="2049" width="3" style="57" customWidth="1"/>
    <col min="2050" max="2050" width="37" style="57" customWidth="1"/>
    <col min="2051" max="2053" width="17" style="57" customWidth="1"/>
    <col min="2054" max="2304" width="21.33203125" style="57" customWidth="1"/>
    <col min="2305" max="2305" width="3" style="57" customWidth="1"/>
    <col min="2306" max="2306" width="37" style="57" customWidth="1"/>
    <col min="2307" max="2309" width="17" style="57" customWidth="1"/>
    <col min="2310" max="2560" width="21.33203125" style="57" customWidth="1"/>
    <col min="2561" max="2561" width="3" style="57" customWidth="1"/>
    <col min="2562" max="2562" width="37" style="57" customWidth="1"/>
    <col min="2563" max="2565" width="17" style="57" customWidth="1"/>
    <col min="2566" max="2816" width="21.33203125" style="57" customWidth="1"/>
    <col min="2817" max="2817" width="3" style="57" customWidth="1"/>
    <col min="2818" max="2818" width="37" style="57" customWidth="1"/>
    <col min="2819" max="2821" width="17" style="57" customWidth="1"/>
    <col min="2822" max="3072" width="21.33203125" style="57" customWidth="1"/>
    <col min="3073" max="3073" width="3" style="57" customWidth="1"/>
    <col min="3074" max="3074" width="37" style="57" customWidth="1"/>
    <col min="3075" max="3077" width="17" style="57" customWidth="1"/>
    <col min="3078" max="3328" width="21.33203125" style="57" customWidth="1"/>
    <col min="3329" max="3329" width="3" style="57" customWidth="1"/>
    <col min="3330" max="3330" width="37" style="57" customWidth="1"/>
    <col min="3331" max="3333" width="17" style="57" customWidth="1"/>
    <col min="3334" max="3584" width="21.33203125" style="57" customWidth="1"/>
    <col min="3585" max="3585" width="3" style="57" customWidth="1"/>
    <col min="3586" max="3586" width="37" style="57" customWidth="1"/>
    <col min="3587" max="3589" width="17" style="57" customWidth="1"/>
    <col min="3590" max="3840" width="21.33203125" style="57" customWidth="1"/>
    <col min="3841" max="3841" width="3" style="57" customWidth="1"/>
    <col min="3842" max="3842" width="37" style="57" customWidth="1"/>
    <col min="3843" max="3845" width="17" style="57" customWidth="1"/>
    <col min="3846" max="4096" width="21.33203125" style="57" customWidth="1"/>
    <col min="4097" max="4097" width="3" style="57" customWidth="1"/>
    <col min="4098" max="4098" width="37" style="57" customWidth="1"/>
    <col min="4099" max="4101" width="17" style="57" customWidth="1"/>
    <col min="4102" max="4352" width="21.33203125" style="57" customWidth="1"/>
    <col min="4353" max="4353" width="3" style="57" customWidth="1"/>
    <col min="4354" max="4354" width="37" style="57" customWidth="1"/>
    <col min="4355" max="4357" width="17" style="57" customWidth="1"/>
    <col min="4358" max="4608" width="21.33203125" style="57" customWidth="1"/>
    <col min="4609" max="4609" width="3" style="57" customWidth="1"/>
    <col min="4610" max="4610" width="37" style="57" customWidth="1"/>
    <col min="4611" max="4613" width="17" style="57" customWidth="1"/>
    <col min="4614" max="4864" width="21.33203125" style="57" customWidth="1"/>
    <col min="4865" max="4865" width="3" style="57" customWidth="1"/>
    <col min="4866" max="4866" width="37" style="57" customWidth="1"/>
    <col min="4867" max="4869" width="17" style="57" customWidth="1"/>
    <col min="4870" max="5120" width="21.33203125" style="57" customWidth="1"/>
    <col min="5121" max="5121" width="3" style="57" customWidth="1"/>
    <col min="5122" max="5122" width="37" style="57" customWidth="1"/>
    <col min="5123" max="5125" width="17" style="57" customWidth="1"/>
    <col min="5126" max="5376" width="21.33203125" style="57" customWidth="1"/>
    <col min="5377" max="5377" width="3" style="57" customWidth="1"/>
    <col min="5378" max="5378" width="37" style="57" customWidth="1"/>
    <col min="5379" max="5381" width="17" style="57" customWidth="1"/>
    <col min="5382" max="5632" width="21.33203125" style="57" customWidth="1"/>
    <col min="5633" max="5633" width="3" style="57" customWidth="1"/>
    <col min="5634" max="5634" width="37" style="57" customWidth="1"/>
    <col min="5635" max="5637" width="17" style="57" customWidth="1"/>
    <col min="5638" max="5888" width="21.33203125" style="57" customWidth="1"/>
    <col min="5889" max="5889" width="3" style="57" customWidth="1"/>
    <col min="5890" max="5890" width="37" style="57" customWidth="1"/>
    <col min="5891" max="5893" width="17" style="57" customWidth="1"/>
    <col min="5894" max="6144" width="21.33203125" style="57" customWidth="1"/>
    <col min="6145" max="6145" width="3" style="57" customWidth="1"/>
    <col min="6146" max="6146" width="37" style="57" customWidth="1"/>
    <col min="6147" max="6149" width="17" style="57" customWidth="1"/>
    <col min="6150" max="6400" width="21.33203125" style="57" customWidth="1"/>
    <col min="6401" max="6401" width="3" style="57" customWidth="1"/>
    <col min="6402" max="6402" width="37" style="57" customWidth="1"/>
    <col min="6403" max="6405" width="17" style="57" customWidth="1"/>
    <col min="6406" max="6656" width="21.33203125" style="57" customWidth="1"/>
    <col min="6657" max="6657" width="3" style="57" customWidth="1"/>
    <col min="6658" max="6658" width="37" style="57" customWidth="1"/>
    <col min="6659" max="6661" width="17" style="57" customWidth="1"/>
    <col min="6662" max="6912" width="21.33203125" style="57" customWidth="1"/>
    <col min="6913" max="6913" width="3" style="57" customWidth="1"/>
    <col min="6914" max="6914" width="37" style="57" customWidth="1"/>
    <col min="6915" max="6917" width="17" style="57" customWidth="1"/>
    <col min="6918" max="7168" width="21.33203125" style="57" customWidth="1"/>
    <col min="7169" max="7169" width="3" style="57" customWidth="1"/>
    <col min="7170" max="7170" width="37" style="57" customWidth="1"/>
    <col min="7171" max="7173" width="17" style="57" customWidth="1"/>
    <col min="7174" max="7424" width="21.33203125" style="57" customWidth="1"/>
    <col min="7425" max="7425" width="3" style="57" customWidth="1"/>
    <col min="7426" max="7426" width="37" style="57" customWidth="1"/>
    <col min="7427" max="7429" width="17" style="57" customWidth="1"/>
    <col min="7430" max="7680" width="21.33203125" style="57" customWidth="1"/>
    <col min="7681" max="7681" width="3" style="57" customWidth="1"/>
    <col min="7682" max="7682" width="37" style="57" customWidth="1"/>
    <col min="7683" max="7685" width="17" style="57" customWidth="1"/>
    <col min="7686" max="7936" width="21.33203125" style="57" customWidth="1"/>
    <col min="7937" max="7937" width="3" style="57" customWidth="1"/>
    <col min="7938" max="7938" width="37" style="57" customWidth="1"/>
    <col min="7939" max="7941" width="17" style="57" customWidth="1"/>
    <col min="7942" max="8192" width="21.33203125" style="57" customWidth="1"/>
    <col min="8193" max="8193" width="3" style="57" customWidth="1"/>
    <col min="8194" max="8194" width="37" style="57" customWidth="1"/>
    <col min="8195" max="8197" width="17" style="57" customWidth="1"/>
    <col min="8198" max="8448" width="21.33203125" style="57" customWidth="1"/>
    <col min="8449" max="8449" width="3" style="57" customWidth="1"/>
    <col min="8450" max="8450" width="37" style="57" customWidth="1"/>
    <col min="8451" max="8453" width="17" style="57" customWidth="1"/>
    <col min="8454" max="8704" width="21.33203125" style="57" customWidth="1"/>
    <col min="8705" max="8705" width="3" style="57" customWidth="1"/>
    <col min="8706" max="8706" width="37" style="57" customWidth="1"/>
    <col min="8707" max="8709" width="17" style="57" customWidth="1"/>
    <col min="8710" max="8960" width="21.33203125" style="57" customWidth="1"/>
    <col min="8961" max="8961" width="3" style="57" customWidth="1"/>
    <col min="8962" max="8962" width="37" style="57" customWidth="1"/>
    <col min="8963" max="8965" width="17" style="57" customWidth="1"/>
    <col min="8966" max="9216" width="21.33203125" style="57" customWidth="1"/>
    <col min="9217" max="9217" width="3" style="57" customWidth="1"/>
    <col min="9218" max="9218" width="37" style="57" customWidth="1"/>
    <col min="9219" max="9221" width="17" style="57" customWidth="1"/>
    <col min="9222" max="9472" width="21.33203125" style="57" customWidth="1"/>
    <col min="9473" max="9473" width="3" style="57" customWidth="1"/>
    <col min="9474" max="9474" width="37" style="57" customWidth="1"/>
    <col min="9475" max="9477" width="17" style="57" customWidth="1"/>
    <col min="9478" max="9728" width="21.33203125" style="57" customWidth="1"/>
    <col min="9729" max="9729" width="3" style="57" customWidth="1"/>
    <col min="9730" max="9730" width="37" style="57" customWidth="1"/>
    <col min="9731" max="9733" width="17" style="57" customWidth="1"/>
    <col min="9734" max="9984" width="21.33203125" style="57" customWidth="1"/>
    <col min="9985" max="9985" width="3" style="57" customWidth="1"/>
    <col min="9986" max="9986" width="37" style="57" customWidth="1"/>
    <col min="9987" max="9989" width="17" style="57" customWidth="1"/>
    <col min="9990" max="10240" width="21.33203125" style="57" customWidth="1"/>
    <col min="10241" max="10241" width="3" style="57" customWidth="1"/>
    <col min="10242" max="10242" width="37" style="57" customWidth="1"/>
    <col min="10243" max="10245" width="17" style="57" customWidth="1"/>
    <col min="10246" max="10496" width="21.33203125" style="57" customWidth="1"/>
    <col min="10497" max="10497" width="3" style="57" customWidth="1"/>
    <col min="10498" max="10498" width="37" style="57" customWidth="1"/>
    <col min="10499" max="10501" width="17" style="57" customWidth="1"/>
    <col min="10502" max="10752" width="21.33203125" style="57" customWidth="1"/>
    <col min="10753" max="10753" width="3" style="57" customWidth="1"/>
    <col min="10754" max="10754" width="37" style="57" customWidth="1"/>
    <col min="10755" max="10757" width="17" style="57" customWidth="1"/>
    <col min="10758" max="11008" width="21.33203125" style="57" customWidth="1"/>
    <col min="11009" max="11009" width="3" style="57" customWidth="1"/>
    <col min="11010" max="11010" width="37" style="57" customWidth="1"/>
    <col min="11011" max="11013" width="17" style="57" customWidth="1"/>
    <col min="11014" max="11264" width="21.33203125" style="57" customWidth="1"/>
    <col min="11265" max="11265" width="3" style="57" customWidth="1"/>
    <col min="11266" max="11266" width="37" style="57" customWidth="1"/>
    <col min="11267" max="11269" width="17" style="57" customWidth="1"/>
    <col min="11270" max="11520" width="21.33203125" style="57" customWidth="1"/>
    <col min="11521" max="11521" width="3" style="57" customWidth="1"/>
    <col min="11522" max="11522" width="37" style="57" customWidth="1"/>
    <col min="11523" max="11525" width="17" style="57" customWidth="1"/>
    <col min="11526" max="11776" width="21.33203125" style="57" customWidth="1"/>
    <col min="11777" max="11777" width="3" style="57" customWidth="1"/>
    <col min="11778" max="11778" width="37" style="57" customWidth="1"/>
    <col min="11779" max="11781" width="17" style="57" customWidth="1"/>
    <col min="11782" max="12032" width="21.33203125" style="57" customWidth="1"/>
    <col min="12033" max="12033" width="3" style="57" customWidth="1"/>
    <col min="12034" max="12034" width="37" style="57" customWidth="1"/>
    <col min="12035" max="12037" width="17" style="57" customWidth="1"/>
    <col min="12038" max="12288" width="21.33203125" style="57" customWidth="1"/>
    <col min="12289" max="12289" width="3" style="57" customWidth="1"/>
    <col min="12290" max="12290" width="37" style="57" customWidth="1"/>
    <col min="12291" max="12293" width="17" style="57" customWidth="1"/>
    <col min="12294" max="12544" width="21.33203125" style="57" customWidth="1"/>
    <col min="12545" max="12545" width="3" style="57" customWidth="1"/>
    <col min="12546" max="12546" width="37" style="57" customWidth="1"/>
    <col min="12547" max="12549" width="17" style="57" customWidth="1"/>
    <col min="12550" max="12800" width="21.33203125" style="57" customWidth="1"/>
    <col min="12801" max="12801" width="3" style="57" customWidth="1"/>
    <col min="12802" max="12802" width="37" style="57" customWidth="1"/>
    <col min="12803" max="12805" width="17" style="57" customWidth="1"/>
    <col min="12806" max="13056" width="21.33203125" style="57" customWidth="1"/>
    <col min="13057" max="13057" width="3" style="57" customWidth="1"/>
    <col min="13058" max="13058" width="37" style="57" customWidth="1"/>
    <col min="13059" max="13061" width="17" style="57" customWidth="1"/>
    <col min="13062" max="13312" width="21.33203125" style="57" customWidth="1"/>
    <col min="13313" max="13313" width="3" style="57" customWidth="1"/>
    <col min="13314" max="13314" width="37" style="57" customWidth="1"/>
    <col min="13315" max="13317" width="17" style="57" customWidth="1"/>
    <col min="13318" max="13568" width="21.33203125" style="57" customWidth="1"/>
    <col min="13569" max="13569" width="3" style="57" customWidth="1"/>
    <col min="13570" max="13570" width="37" style="57" customWidth="1"/>
    <col min="13571" max="13573" width="17" style="57" customWidth="1"/>
    <col min="13574" max="13824" width="21.33203125" style="57" customWidth="1"/>
    <col min="13825" max="13825" width="3" style="57" customWidth="1"/>
    <col min="13826" max="13826" width="37" style="57" customWidth="1"/>
    <col min="13827" max="13829" width="17" style="57" customWidth="1"/>
    <col min="13830" max="14080" width="21.33203125" style="57" customWidth="1"/>
    <col min="14081" max="14081" width="3" style="57" customWidth="1"/>
    <col min="14082" max="14082" width="37" style="57" customWidth="1"/>
    <col min="14083" max="14085" width="17" style="57" customWidth="1"/>
    <col min="14086" max="14336" width="21.33203125" style="57" customWidth="1"/>
    <col min="14337" max="14337" width="3" style="57" customWidth="1"/>
    <col min="14338" max="14338" width="37" style="57" customWidth="1"/>
    <col min="14339" max="14341" width="17" style="57" customWidth="1"/>
    <col min="14342" max="14592" width="21.33203125" style="57" customWidth="1"/>
    <col min="14593" max="14593" width="3" style="57" customWidth="1"/>
    <col min="14594" max="14594" width="37" style="57" customWidth="1"/>
    <col min="14595" max="14597" width="17" style="57" customWidth="1"/>
    <col min="14598" max="14848" width="21.33203125" style="57" customWidth="1"/>
    <col min="14849" max="14849" width="3" style="57" customWidth="1"/>
    <col min="14850" max="14850" width="37" style="57" customWidth="1"/>
    <col min="14851" max="14853" width="17" style="57" customWidth="1"/>
    <col min="14854" max="15104" width="21.33203125" style="57" customWidth="1"/>
    <col min="15105" max="15105" width="3" style="57" customWidth="1"/>
    <col min="15106" max="15106" width="37" style="57" customWidth="1"/>
    <col min="15107" max="15109" width="17" style="57" customWidth="1"/>
    <col min="15110" max="15360" width="21.33203125" style="57" customWidth="1"/>
    <col min="15361" max="15361" width="3" style="57" customWidth="1"/>
    <col min="15362" max="15362" width="37" style="57" customWidth="1"/>
    <col min="15363" max="15365" width="17" style="57" customWidth="1"/>
    <col min="15366" max="15616" width="21.33203125" style="57" customWidth="1"/>
    <col min="15617" max="15617" width="3" style="57" customWidth="1"/>
    <col min="15618" max="15618" width="37" style="57" customWidth="1"/>
    <col min="15619" max="15621" width="17" style="57" customWidth="1"/>
    <col min="15622" max="15872" width="21.33203125" style="57" customWidth="1"/>
    <col min="15873" max="15873" width="3" style="57" customWidth="1"/>
    <col min="15874" max="15874" width="37" style="57" customWidth="1"/>
    <col min="15875" max="15877" width="17" style="57" customWidth="1"/>
    <col min="15878" max="16128" width="21.33203125" style="57" customWidth="1"/>
    <col min="16129" max="16129" width="3" style="57" customWidth="1"/>
    <col min="16130" max="16130" width="37" style="57" customWidth="1"/>
    <col min="16131" max="16133" width="17" style="57" customWidth="1"/>
    <col min="16134" max="16384" width="21.33203125" style="57" customWidth="1"/>
  </cols>
  <sheetData>
    <row r="1" spans="1:5">
      <c r="A1" s="100" t="s">
        <v>139</v>
      </c>
      <c r="B1" s="101"/>
      <c r="C1" s="101"/>
      <c r="D1" s="101"/>
      <c r="E1" s="101"/>
    </row>
    <row r="2" spans="1:5">
      <c r="A2" s="100" t="s">
        <v>50</v>
      </c>
      <c r="B2" s="101"/>
      <c r="C2" s="101"/>
      <c r="D2" s="101"/>
      <c r="E2" s="101"/>
    </row>
    <row r="3" spans="1:5">
      <c r="A3" s="100" t="s">
        <v>138</v>
      </c>
      <c r="B3" s="101"/>
      <c r="C3" s="101"/>
      <c r="D3" s="101"/>
      <c r="E3" s="101"/>
    </row>
    <row r="4" spans="1:5">
      <c r="A4" s="100" t="s">
        <v>281</v>
      </c>
      <c r="B4" s="101"/>
      <c r="C4" s="101"/>
      <c r="D4" s="101"/>
      <c r="E4" s="101"/>
    </row>
    <row r="5" spans="1:5">
      <c r="A5" s="100" t="s">
        <v>136</v>
      </c>
      <c r="B5" s="101"/>
      <c r="C5" s="101"/>
      <c r="D5" s="101"/>
      <c r="E5" s="101"/>
    </row>
    <row r="6" spans="1:5">
      <c r="A6" s="100" t="s">
        <v>280</v>
      </c>
      <c r="B6" s="101"/>
      <c r="C6" s="101"/>
      <c r="D6" s="101"/>
      <c r="E6" s="101"/>
    </row>
    <row r="7" spans="1:5">
      <c r="A7" s="100" t="s">
        <v>279</v>
      </c>
      <c r="B7" s="101"/>
      <c r="C7" s="101"/>
      <c r="D7" s="101"/>
      <c r="E7" s="101"/>
    </row>
    <row r="8" spans="1:5">
      <c r="A8" s="100" t="s">
        <v>50</v>
      </c>
      <c r="B8" s="101"/>
      <c r="C8" s="101"/>
      <c r="D8" s="101"/>
      <c r="E8" s="101"/>
    </row>
    <row r="9" spans="1:5">
      <c r="B9" s="102" t="s">
        <v>278</v>
      </c>
      <c r="C9" s="101" t="s">
        <v>50</v>
      </c>
      <c r="D9" s="101" t="s">
        <v>50</v>
      </c>
      <c r="E9" s="101" t="s">
        <v>50</v>
      </c>
    </row>
    <row r="11" spans="1:5">
      <c r="B11" s="103" t="s">
        <v>49</v>
      </c>
      <c r="C11" s="101" t="s">
        <v>50</v>
      </c>
      <c r="D11" s="101" t="s">
        <v>50</v>
      </c>
      <c r="E11" s="101" t="s">
        <v>50</v>
      </c>
    </row>
    <row r="12" spans="1:5">
      <c r="B12" s="57" t="s">
        <v>277</v>
      </c>
    </row>
    <row r="14" spans="1:5">
      <c r="B14" s="102" t="s">
        <v>276</v>
      </c>
      <c r="C14" s="101" t="s">
        <v>50</v>
      </c>
      <c r="D14" s="101" t="s">
        <v>50</v>
      </c>
    </row>
    <row r="15" spans="1:5">
      <c r="B15" s="57" t="s">
        <v>275</v>
      </c>
    </row>
    <row r="19" spans="2:5">
      <c r="B19" s="57" t="s">
        <v>50</v>
      </c>
      <c r="C19" s="57">
        <v>2014</v>
      </c>
      <c r="D19" s="57">
        <v>2013</v>
      </c>
      <c r="E19" s="57">
        <v>2012</v>
      </c>
    </row>
    <row r="20" spans="2:5">
      <c r="B20" s="57" t="s">
        <v>82</v>
      </c>
    </row>
    <row r="21" spans="2:5">
      <c r="B21" s="57" t="s">
        <v>214</v>
      </c>
      <c r="C21" s="56">
        <v>101991</v>
      </c>
      <c r="D21" s="56">
        <v>91279</v>
      </c>
      <c r="E21" s="56">
        <v>78692</v>
      </c>
    </row>
    <row r="22" spans="2:5">
      <c r="B22" s="57" t="s">
        <v>213</v>
      </c>
      <c r="C22" s="61">
        <v>30283</v>
      </c>
      <c r="D22" s="61">
        <v>31980</v>
      </c>
      <c r="E22" s="61">
        <v>30945</v>
      </c>
    </row>
    <row r="23" spans="2:5">
      <c r="B23" s="57" t="s">
        <v>212</v>
      </c>
      <c r="C23" s="61">
        <v>24079</v>
      </c>
      <c r="D23" s="61">
        <v>21483</v>
      </c>
      <c r="E23" s="61">
        <v>23221</v>
      </c>
    </row>
    <row r="24" spans="2:5">
      <c r="B24" s="57" t="s">
        <v>252</v>
      </c>
      <c r="C24" s="61">
        <v>2286</v>
      </c>
      <c r="D24" s="61">
        <v>4411</v>
      </c>
      <c r="E24" s="61">
        <v>5615</v>
      </c>
    </row>
    <row r="25" spans="2:5">
      <c r="B25" s="57" t="s">
        <v>211</v>
      </c>
      <c r="C25" s="61">
        <v>18063</v>
      </c>
      <c r="D25" s="61">
        <v>16051</v>
      </c>
      <c r="E25" s="61">
        <v>12890</v>
      </c>
    </row>
    <row r="26" spans="2:5">
      <c r="B26" s="57" t="s">
        <v>210</v>
      </c>
      <c r="C26" s="61">
        <v>6093</v>
      </c>
      <c r="D26" s="61">
        <v>5706</v>
      </c>
      <c r="E26" s="61">
        <v>5145</v>
      </c>
    </row>
    <row r="28" spans="2:5">
      <c r="B28" s="57" t="s">
        <v>64</v>
      </c>
      <c r="C28" s="56">
        <v>182795</v>
      </c>
      <c r="D28" s="56">
        <v>170910</v>
      </c>
      <c r="E28" s="56">
        <v>156508</v>
      </c>
    </row>
  </sheetData>
  <customSheetViews>
    <customSheetView guid="{BD98B63B-DCB5-4DA0-98FC-840192A00168}">
      <selection activeCell="A14" sqref="A14:E20"/>
      <pageMargins left="0.75" right="0.75" top="1" bottom="1" header="0.5" footer="0.5"/>
    </customSheetView>
  </customSheetViews>
  <mergeCells count="11">
    <mergeCell ref="A7:E7"/>
    <mergeCell ref="A8:E8"/>
    <mergeCell ref="B9:E9"/>
    <mergeCell ref="B11:E11"/>
    <mergeCell ref="B14:D14"/>
    <mergeCell ref="A6:E6"/>
    <mergeCell ref="A1:E1"/>
    <mergeCell ref="A2:E2"/>
    <mergeCell ref="A3:E3"/>
    <mergeCell ref="A4:E4"/>
    <mergeCell ref="A5:E5"/>
  </mergeCells>
  <phoneticPr fontId="2"/>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AA47F-773C-4BCF-B5A2-47092B2F207C}">
  <dimension ref="A1:I30"/>
  <sheetViews>
    <sheetView workbookViewId="0">
      <selection activeCell="A14" sqref="A14:E20"/>
    </sheetView>
  </sheetViews>
  <sheetFormatPr defaultColWidth="9.109375" defaultRowHeight="18"/>
  <cols>
    <col min="1" max="16384" width="9.109375" style="18"/>
  </cols>
  <sheetData>
    <row r="1" spans="1:9">
      <c r="A1" s="60" t="s">
        <v>303</v>
      </c>
    </row>
    <row r="2" spans="1:9">
      <c r="B2" s="18" t="s">
        <v>302</v>
      </c>
    </row>
    <row r="4" spans="1:9">
      <c r="C4" s="18">
        <v>2017</v>
      </c>
      <c r="D4" s="18" t="s">
        <v>128</v>
      </c>
      <c r="E4" s="18">
        <v>2016</v>
      </c>
      <c r="F4" s="18" t="s">
        <v>128</v>
      </c>
      <c r="G4" s="18">
        <v>2015</v>
      </c>
    </row>
    <row r="5" spans="1:9">
      <c r="A5" s="60" t="s">
        <v>127</v>
      </c>
    </row>
    <row r="6" spans="1:9">
      <c r="B6" s="18" t="s">
        <v>301</v>
      </c>
      <c r="C6" s="25">
        <v>96600</v>
      </c>
      <c r="D6" s="80">
        <v>0.12</v>
      </c>
      <c r="E6" s="25">
        <v>86613</v>
      </c>
      <c r="F6" s="80">
        <v>-0.08</v>
      </c>
      <c r="G6" s="25">
        <v>93864</v>
      </c>
    </row>
    <row r="7" spans="1:9">
      <c r="B7" s="18" t="s">
        <v>300</v>
      </c>
      <c r="C7" s="25">
        <v>54938</v>
      </c>
      <c r="D7" s="80">
        <v>0.1</v>
      </c>
      <c r="E7" s="25">
        <v>49952</v>
      </c>
      <c r="F7" s="80">
        <v>-0.01</v>
      </c>
      <c r="G7" s="25">
        <v>50337</v>
      </c>
    </row>
    <row r="8" spans="1:9">
      <c r="B8" s="18" t="s">
        <v>299</v>
      </c>
      <c r="C8" s="25">
        <v>44764</v>
      </c>
      <c r="D8" s="80">
        <v>-0.08</v>
      </c>
      <c r="E8" s="25">
        <v>48492</v>
      </c>
      <c r="F8" s="80">
        <v>-0.17</v>
      </c>
      <c r="G8" s="25">
        <v>58715</v>
      </c>
    </row>
    <row r="9" spans="1:9">
      <c r="B9" s="18" t="s">
        <v>298</v>
      </c>
      <c r="C9" s="25">
        <v>17733</v>
      </c>
      <c r="D9" s="80">
        <v>0.05</v>
      </c>
      <c r="E9" s="25">
        <v>16928</v>
      </c>
      <c r="F9" s="80">
        <v>0.08</v>
      </c>
      <c r="G9" s="25">
        <v>15706</v>
      </c>
    </row>
    <row r="10" spans="1:9">
      <c r="B10" s="18" t="s">
        <v>297</v>
      </c>
      <c r="C10" s="25">
        <v>15199</v>
      </c>
      <c r="D10" s="80">
        <v>0.11</v>
      </c>
      <c r="E10" s="18" t="s">
        <v>296</v>
      </c>
      <c r="F10" s="25">
        <v>15093</v>
      </c>
    </row>
    <row r="11" spans="1:9">
      <c r="B11" s="18" t="s">
        <v>64</v>
      </c>
      <c r="C11" s="25">
        <v>229234</v>
      </c>
      <c r="D11" s="80">
        <v>0.06</v>
      </c>
      <c r="F11" s="18" t="s">
        <v>295</v>
      </c>
      <c r="H11" s="25">
        <v>233715</v>
      </c>
    </row>
    <row r="12" spans="1:9">
      <c r="C12" s="25"/>
      <c r="D12" s="80"/>
      <c r="H12" s="25"/>
    </row>
    <row r="13" spans="1:9">
      <c r="A13" s="60" t="s">
        <v>82</v>
      </c>
      <c r="C13" s="18">
        <v>2017</v>
      </c>
      <c r="D13" s="18" t="s">
        <v>128</v>
      </c>
      <c r="E13" s="18">
        <v>2016</v>
      </c>
      <c r="F13" s="18" t="s">
        <v>128</v>
      </c>
      <c r="G13" s="18">
        <v>2015</v>
      </c>
    </row>
    <row r="14" spans="1:9">
      <c r="B14" s="18" t="s">
        <v>78</v>
      </c>
      <c r="C14" s="25">
        <v>141319</v>
      </c>
      <c r="D14" s="80">
        <v>0.03</v>
      </c>
      <c r="E14" s="25">
        <v>136700</v>
      </c>
      <c r="F14" s="80">
        <v>-0.12</v>
      </c>
      <c r="G14" s="25">
        <v>155041</v>
      </c>
      <c r="I14" s="55" t="s">
        <v>294</v>
      </c>
    </row>
    <row r="15" spans="1:9">
      <c r="B15" s="18" t="s">
        <v>76</v>
      </c>
      <c r="C15" s="25">
        <v>19222</v>
      </c>
      <c r="D15" s="80">
        <v>-7.0000000000000007E-2</v>
      </c>
      <c r="E15" s="25">
        <v>20628</v>
      </c>
      <c r="F15" s="80">
        <v>-0.11</v>
      </c>
      <c r="G15" s="25">
        <v>23227</v>
      </c>
      <c r="I15" s="55" t="s">
        <v>294</v>
      </c>
    </row>
    <row r="16" spans="1:9">
      <c r="B16" s="18" t="s">
        <v>74</v>
      </c>
      <c r="C16" s="25">
        <v>25850</v>
      </c>
      <c r="D16" s="80">
        <v>0.13</v>
      </c>
      <c r="E16" s="25">
        <v>22831</v>
      </c>
      <c r="F16" s="80">
        <v>-0.1</v>
      </c>
      <c r="G16" s="25">
        <v>25471</v>
      </c>
      <c r="I16" s="55" t="s">
        <v>294</v>
      </c>
    </row>
    <row r="17" spans="1:9">
      <c r="B17" s="18" t="s">
        <v>293</v>
      </c>
      <c r="C17" s="25">
        <v>29980</v>
      </c>
      <c r="D17" s="80">
        <v>0.23</v>
      </c>
      <c r="E17" s="25">
        <v>24348</v>
      </c>
      <c r="F17" s="80">
        <v>0.22</v>
      </c>
      <c r="G17" s="25">
        <v>19909</v>
      </c>
      <c r="I17" s="55" t="s">
        <v>292</v>
      </c>
    </row>
    <row r="18" spans="1:9">
      <c r="B18" s="18" t="s">
        <v>229</v>
      </c>
      <c r="C18" s="25">
        <v>12863</v>
      </c>
      <c r="D18" s="80">
        <v>0.16</v>
      </c>
      <c r="E18" s="25">
        <v>11132</v>
      </c>
      <c r="F18" s="80">
        <v>0.11</v>
      </c>
      <c r="G18" s="25">
        <v>10067</v>
      </c>
      <c r="I18" s="18" t="s">
        <v>291</v>
      </c>
    </row>
    <row r="19" spans="1:9">
      <c r="B19" s="18" t="s">
        <v>64</v>
      </c>
      <c r="C19" s="25">
        <v>229234</v>
      </c>
      <c r="D19" s="80">
        <v>0.06</v>
      </c>
      <c r="E19" s="25">
        <v>215639</v>
      </c>
      <c r="F19" s="80">
        <v>-0.08</v>
      </c>
      <c r="G19" s="25">
        <v>233715</v>
      </c>
    </row>
    <row r="20" spans="1:9">
      <c r="C20" s="25"/>
      <c r="D20" s="80"/>
      <c r="E20" s="25"/>
      <c r="F20" s="80"/>
      <c r="G20" s="25"/>
    </row>
    <row r="21" spans="1:9">
      <c r="A21" s="60" t="s">
        <v>63</v>
      </c>
    </row>
    <row r="22" spans="1:9">
      <c r="B22" s="18" t="s">
        <v>78</v>
      </c>
      <c r="C22" s="25">
        <v>216756</v>
      </c>
      <c r="D22" s="80">
        <v>0.02</v>
      </c>
      <c r="E22" s="18" t="s">
        <v>290</v>
      </c>
      <c r="F22" s="25">
        <v>231218</v>
      </c>
    </row>
    <row r="23" spans="1:9">
      <c r="B23" s="18" t="s">
        <v>76</v>
      </c>
      <c r="C23" s="25">
        <v>43753</v>
      </c>
      <c r="D23" s="80">
        <v>-0.04</v>
      </c>
      <c r="E23" s="18" t="s">
        <v>289</v>
      </c>
      <c r="F23" s="25">
        <v>54856</v>
      </c>
    </row>
    <row r="24" spans="1:9">
      <c r="B24" s="18" t="s">
        <v>74</v>
      </c>
      <c r="C24" s="25">
        <v>19251</v>
      </c>
      <c r="D24" s="80">
        <v>0.04</v>
      </c>
      <c r="E24" s="18" t="s">
        <v>288</v>
      </c>
      <c r="F24" s="25">
        <v>20587</v>
      </c>
    </row>
    <row r="26" spans="1:9">
      <c r="B26" s="18" t="s">
        <v>287</v>
      </c>
    </row>
    <row r="27" spans="1:9">
      <c r="B27" s="18" t="s">
        <v>286</v>
      </c>
    </row>
    <row r="28" spans="1:9">
      <c r="B28" s="18" t="s">
        <v>285</v>
      </c>
      <c r="C28" s="18" t="s">
        <v>284</v>
      </c>
    </row>
    <row r="29" spans="1:9">
      <c r="B29" s="18" t="s">
        <v>283</v>
      </c>
    </row>
    <row r="30" spans="1:9">
      <c r="B30" s="18" t="s">
        <v>282</v>
      </c>
    </row>
  </sheetData>
  <customSheetViews>
    <customSheetView guid="{BD98B63B-DCB5-4DA0-98FC-840192A00168}">
      <selection activeCell="A14" sqref="A14:E20"/>
      <pageMargins left="0.7" right="0.7" top="0.75" bottom="0.75" header="0.3" footer="0.3"/>
    </customSheetView>
  </customSheetView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vt:i4>
      </vt:variant>
    </vt:vector>
  </HeadingPairs>
  <TitlesOfParts>
    <vt:vector size="20" baseType="lpstr">
      <vt:lpstr>1999-2019data</vt:lpstr>
      <vt:lpstr>1999-2016data-変形版</vt:lpstr>
      <vt:lpstr>営業利益-研究開発費</vt:lpstr>
      <vt:lpstr>セグメント別data</vt:lpstr>
      <vt:lpstr>元データ</vt:lpstr>
      <vt:lpstr>2012-TABLE36</vt:lpstr>
      <vt:lpstr>2013－TABLE54</vt:lpstr>
      <vt:lpstr>2014-TABLE55</vt:lpstr>
      <vt:lpstr>2017セグメント</vt:lpstr>
      <vt:lpstr>2018segmentSales</vt:lpstr>
      <vt:lpstr>2003</vt:lpstr>
      <vt:lpstr>2003加工</vt:lpstr>
      <vt:lpstr>2002</vt:lpstr>
      <vt:lpstr>2002加工</vt:lpstr>
      <vt:lpstr>2005</vt:lpstr>
      <vt:lpstr>2005-加工</vt:lpstr>
      <vt:lpstr>Sheet2</vt:lpstr>
      <vt:lpstr>統計data-セグメント別グラフ</vt:lpstr>
      <vt:lpstr>最終データ2009-2017</vt:lpstr>
      <vt:lpstr>'営業利益-研究開発費'!Print_Area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佐野正博sano-lecture-live-jp</dc:creator>
  <cp:lastModifiedBy>sano-lecture-live-jp 佐野正博</cp:lastModifiedBy>
  <cp:lastPrinted>2024-02-26T02:12:16Z</cp:lastPrinted>
  <dcterms:created xsi:type="dcterms:W3CDTF">2017-10-31T11:41:29Z</dcterms:created>
  <dcterms:modified xsi:type="dcterms:W3CDTF">2024-02-26T04:36:23Z</dcterms:modified>
</cp:coreProperties>
</file>